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51110-1116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1" i="1" l="1"/>
  <c r="F100" i="1"/>
  <c r="F99" i="1"/>
  <c r="G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56" i="1" l="1"/>
  <c r="F27" i="1"/>
  <c r="G27" i="1" s="1"/>
  <c r="F26" i="1"/>
  <c r="F25" i="1"/>
  <c r="F24" i="1"/>
  <c r="F23" i="1"/>
  <c r="F22" i="1"/>
  <c r="F21" i="1"/>
  <c r="F20" i="1"/>
  <c r="F19" i="1"/>
  <c r="G13" i="1" l="1"/>
  <c r="F10" i="1"/>
  <c r="F13" i="1" s="1"/>
  <c r="E102" i="1" l="1"/>
  <c r="F102" i="1"/>
  <c r="G28" i="1" l="1"/>
  <c r="F28" i="1" l="1"/>
  <c r="F94" i="1" l="1"/>
  <c r="F93" i="1"/>
  <c r="F92" i="1"/>
  <c r="F91" i="1"/>
  <c r="F90" i="1"/>
  <c r="F89" i="1"/>
  <c r="F88" i="1"/>
  <c r="F87" i="1"/>
  <c r="F86" i="1"/>
  <c r="F95" i="1" s="1"/>
  <c r="F81" i="1" l="1"/>
  <c r="F80" i="1"/>
  <c r="F79" i="1"/>
  <c r="F78" i="1"/>
  <c r="F77" i="1"/>
  <c r="F76" i="1"/>
  <c r="F75" i="1"/>
  <c r="F74" i="1"/>
  <c r="F73" i="1"/>
  <c r="F72" i="1"/>
  <c r="F105" i="1" l="1"/>
  <c r="F67" i="1" l="1"/>
  <c r="G67" i="1"/>
  <c r="G83" i="1" l="1"/>
  <c r="F83" i="1"/>
</calcChain>
</file>

<file path=xl/sharedStrings.xml><?xml version="1.0" encoding="utf-8"?>
<sst xmlns="http://schemas.openxmlformats.org/spreadsheetml/2006/main" count="501" uniqueCount="283">
  <si>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</si>
  <si>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</si>
  <si>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</si>
  <si>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</si>
  <si>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</si>
  <si>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</si>
  <si>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</si>
  <si>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</si>
  <si>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</si>
  <si>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</si>
  <si>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</si>
  <si>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</si>
  <si>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</si>
  <si>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</si>
  <si>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</si>
  <si>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</si>
  <si>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</si>
  <si>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</si>
  <si>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</si>
  <si>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</si>
  <si>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</si>
  <si>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</si>
  <si>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</si>
  <si>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</si>
  <si>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</si>
  <si>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</si>
  <si>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</si>
  <si>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</si>
  <si>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 xml:space="preserve">/ 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</si>
  <si>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</si>
  <si>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</si>
  <si>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</si>
  <si>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</si>
  <si>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</si>
  <si>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</si>
  <si>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</si>
  <si>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</si>
  <si>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</si>
  <si>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</si>
  <si>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</si>
  <si>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</si>
  <si>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</si>
  <si>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</si>
  <si>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</si>
  <si>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</si>
  <si>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</si>
  <si>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</si>
  <si>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</si>
  <si>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</si>
  <si>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</si>
  <si>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</si>
  <si>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</si>
  <si>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</si>
  <si>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</si>
  <si>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</si>
  <si>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</si>
  <si>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</si>
  <si>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</si>
  <si>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</si>
  <si>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</si>
  <si>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</si>
  <si>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</si>
  <si>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</si>
  <si>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</si>
  <si>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</si>
  <si>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</si>
  <si>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</si>
  <si>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</si>
  <si>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11070-41422025009</t>
  </si>
  <si>
    <t>土木楼107B</t>
  </si>
  <si>
    <t>王昌建</t>
  </si>
  <si>
    <t>KYSYSQ20250401001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</si>
  <si>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</si>
  <si>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</si>
  <si>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</si>
  <si>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</si>
  <si>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</si>
  <si>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</si>
  <si>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仅堆沙</t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</si>
  <si>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</si>
  <si>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</si>
  <si>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</si>
  <si>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</si>
  <si>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</si>
  <si>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</si>
  <si>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胡振羽</t>
  </si>
  <si>
    <t>王静峰</t>
  </si>
  <si>
    <t>KYSYSQ20250626003</t>
  </si>
  <si>
    <t> 11070-41412023051</t>
  </si>
  <si>
    <t>砖头</t>
  </si>
  <si>
    <t>蒋庆</t>
  </si>
  <si>
    <t>汪建</t>
  </si>
  <si>
    <t>三个吨包</t>
  </si>
  <si>
    <t>锈，反力墙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</si>
  <si>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</si>
  <si>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</si>
  <si>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</si>
  <si>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</si>
  <si>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</si>
  <si>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</si>
  <si>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</si>
  <si>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</si>
  <si>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水力学</t>
  </si>
  <si>
    <t>建环</t>
    <phoneticPr fontId="1" type="noConversion"/>
  </si>
  <si>
    <t>土木楼505</t>
  </si>
  <si>
    <t>许赛</t>
  </si>
  <si>
    <t>11070-41622023029</t>
  </si>
  <si>
    <t>KYSYSQ20241018001</t>
  </si>
  <si>
    <t>何伟   办公</t>
    <phoneticPr fontId="1" type="noConversion"/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</si>
  <si>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</si>
  <si>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</si>
  <si>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</si>
  <si>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</si>
  <si>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</si>
  <si>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</si>
  <si>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</si>
  <si>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</si>
  <si>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</si>
  <si>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</si>
  <si>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</si>
  <si>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</si>
  <si>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李权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</si>
  <si>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</si>
  <si>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</si>
  <si>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</si>
  <si>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</si>
  <si>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</si>
  <si>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</si>
  <si>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</si>
  <si>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</si>
  <si>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</si>
  <si>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</si>
  <si>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</si>
  <si>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</si>
  <si>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土木楼515</t>
    <phoneticPr fontId="1" type="noConversion"/>
  </si>
  <si>
    <t>谢金鹏</t>
    <phoneticPr fontId="1" type="noConversion"/>
  </si>
  <si>
    <t>11070-41422024008</t>
    <phoneticPr fontId="1" type="noConversion"/>
  </si>
  <si>
    <t>杨渐志  办公</t>
    <phoneticPr fontId="1" type="noConversion"/>
  </si>
  <si>
    <t>王陆洋</t>
    <phoneticPr fontId="1" type="noConversion"/>
  </si>
  <si>
    <t>11070-41422024023</t>
    <phoneticPr fontId="1" type="noConversion"/>
  </si>
  <si>
    <t>KYSYSQ20250412001</t>
    <phoneticPr fontId="1" type="noConversion"/>
  </si>
  <si>
    <t>刘晓平 办公</t>
    <phoneticPr fontId="1" type="noConversion"/>
  </si>
  <si>
    <t>刘晓平</t>
    <phoneticPr fontId="1" type="noConversion"/>
  </si>
  <si>
    <t>李权 办公</t>
    <phoneticPr fontId="1" type="noConversion"/>
  </si>
  <si>
    <t>周沛  办公</t>
    <phoneticPr fontId="1" type="noConversion"/>
  </si>
  <si>
    <t>岩  土</t>
  </si>
  <si>
    <t xml:space="preserve">        </t>
  </si>
  <si>
    <t>高鹏（材料）</t>
  </si>
  <si>
    <t>给排水实验室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</si>
  <si>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</si>
  <si>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</si>
  <si>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</si>
  <si>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</si>
  <si>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龚淼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</si>
  <si>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</si>
  <si>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</si>
  <si>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</si>
  <si>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</si>
  <si>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</si>
  <si>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给排水实验室</t>
    <phoneticPr fontId="1" type="noConversion"/>
  </si>
  <si>
    <t>王伟</t>
    <phoneticPr fontId="1" type="noConversion"/>
  </si>
  <si>
    <t>107-433892</t>
    <phoneticPr fontId="1" type="noConversion"/>
  </si>
  <si>
    <t xml:space="preserve">/ </t>
    <phoneticPr fontId="1" type="noConversion"/>
  </si>
  <si>
    <t xml:space="preserve">/ </t>
    <phoneticPr fontId="1" type="noConversion"/>
  </si>
  <si>
    <t>胡真虎</t>
    <phoneticPr fontId="1" type="noConversion"/>
  </si>
  <si>
    <t>给排水实验室</t>
    <phoneticPr fontId="1" type="noConversion"/>
  </si>
  <si>
    <t>张爱勇</t>
    <phoneticPr fontId="1" type="noConversion"/>
  </si>
  <si>
    <t>冯景伟</t>
    <phoneticPr fontId="1" type="noConversion"/>
  </si>
  <si>
    <t>给排水实验室</t>
    <phoneticPr fontId="1" type="noConversion"/>
  </si>
  <si>
    <t>袁守军</t>
    <phoneticPr fontId="1" type="noConversion"/>
  </si>
  <si>
    <t>11070-41612024004</t>
    <phoneticPr fontId="1" type="noConversion"/>
  </si>
  <si>
    <t xml:space="preserve">/ </t>
    <phoneticPr fontId="1" type="noConversion"/>
  </si>
  <si>
    <t>郑梦启</t>
    <phoneticPr fontId="1" type="noConversion"/>
  </si>
  <si>
    <t>陈国炜</t>
    <phoneticPr fontId="1" type="noConversion"/>
  </si>
  <si>
    <t xml:space="preserve">/ </t>
    <phoneticPr fontId="1" type="noConversion"/>
  </si>
  <si>
    <t xml:space="preserve">/ </t>
    <phoneticPr fontId="1" type="noConversion"/>
  </si>
  <si>
    <t xml:space="preserve">             15+60</t>
  </si>
  <si>
    <t>郭柄霖</t>
  </si>
  <si>
    <t>11070-41412023031</t>
  </si>
  <si>
    <t>KYSYSQ20241031003</t>
  </si>
  <si>
    <t>建材实验室</t>
    <phoneticPr fontId="1" type="noConversion"/>
  </si>
  <si>
    <t>高鹏（建材）</t>
    <phoneticPr fontId="1" type="noConversion"/>
  </si>
  <si>
    <t>11070-41422024032</t>
    <phoneticPr fontId="1" type="noConversion"/>
  </si>
  <si>
    <t>净浆搅拌机</t>
    <phoneticPr fontId="1" type="noConversion"/>
  </si>
  <si>
    <t>王静峰</t>
    <phoneticPr fontId="1" type="noConversion"/>
  </si>
  <si>
    <t>11070-41372024022</t>
    <phoneticPr fontId="1" type="noConversion"/>
  </si>
  <si>
    <t>11070-41412023031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</si>
  <si>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</si>
  <si>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</si>
  <si>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</si>
  <si>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万能试验机</t>
    <phoneticPr fontId="1" type="noConversion"/>
  </si>
  <si>
    <t>汪权</t>
    <phoneticPr fontId="1" type="noConversion"/>
  </si>
  <si>
    <t>11070-41512023015</t>
    <phoneticPr fontId="1" type="noConversion"/>
  </si>
  <si>
    <t>高鹏（结构）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</si>
  <si>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</si>
  <si>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</si>
  <si>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</si>
  <si>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扈惠敏</t>
    <phoneticPr fontId="1" type="noConversion"/>
  </si>
  <si>
    <t>郭柄霖</t>
    <phoneticPr fontId="1" type="noConversion"/>
  </si>
  <si>
    <t>KYSYSQ20241031003</t>
    <phoneticPr fontId="1" type="noConversion"/>
  </si>
  <si>
    <t>107-45312019009</t>
    <phoneticPr fontId="1" type="noConversion"/>
  </si>
  <si>
    <t>殷永高</t>
    <phoneticPr fontId="1" type="noConversion"/>
  </si>
  <si>
    <t>水力学</t>
    <phoneticPr fontId="25" type="noConversion"/>
  </si>
  <si>
    <t>11070-41312022007</t>
  </si>
  <si>
    <t>KYSYSQ20251022001</t>
  </si>
  <si>
    <t>1200T  36采集仪*1</t>
  </si>
  <si>
    <t>落锤</t>
  </si>
  <si>
    <t>汤婷婷</t>
  </si>
  <si>
    <t>构件11.14入场</t>
  </si>
  <si>
    <t>王成刚</t>
  </si>
  <si>
    <t>11070-41422022035</t>
  </si>
  <si>
    <t>MTS，2天</t>
  </si>
  <si>
    <t>KYSYSQ20251118001</t>
  </si>
  <si>
    <t>葛睿麒</t>
  </si>
  <si>
    <t>结构动力学实验室</t>
  </si>
  <si>
    <t>疲劳损伤研究室</t>
  </si>
  <si>
    <t>光弹实验室</t>
  </si>
  <si>
    <t>光弹模型加工室</t>
  </si>
  <si>
    <t>冲击动力学实验室</t>
  </si>
  <si>
    <t>纬地楼106</t>
  </si>
  <si>
    <t>高鹏</t>
  </si>
  <si>
    <t>11070-41422022115</t>
  </si>
  <si>
    <t>霍普金森压杆试验</t>
  </si>
  <si>
    <t>KYSYSQ20251106001</t>
  </si>
  <si>
    <t>李浩博等</t>
  </si>
  <si>
    <t>卢志堂</t>
  </si>
  <si>
    <t>11120-41422025034</t>
  </si>
  <si>
    <t>KYSYSQ20251113002</t>
  </si>
  <si>
    <t>王青源</t>
  </si>
  <si>
    <t>水利馆</t>
    <phoneticPr fontId="25" type="noConversion"/>
  </si>
  <si>
    <t>杨慎林</t>
    <phoneticPr fontId="25" type="noConversion"/>
  </si>
  <si>
    <t>高鹏（建材）</t>
    <phoneticPr fontId="1" type="noConversion"/>
  </si>
  <si>
    <t xml:space="preserve"> KYSYSQ20251014001</t>
    <phoneticPr fontId="1" type="noConversion"/>
  </si>
  <si>
    <t xml:space="preserve"> KYSYSQ20251014001</t>
    <phoneticPr fontId="1" type="noConversion"/>
  </si>
  <si>
    <t>徐尔东，11.10</t>
    <phoneticPr fontId="1" type="noConversion"/>
  </si>
  <si>
    <t>11070-41422024032</t>
    <phoneticPr fontId="1" type="noConversion"/>
  </si>
  <si>
    <t>张殿龙，11.10</t>
    <phoneticPr fontId="1" type="noConversion"/>
  </si>
  <si>
    <t>蒋庆</t>
    <phoneticPr fontId="1" type="noConversion"/>
  </si>
  <si>
    <t>汪健，11.12</t>
    <phoneticPr fontId="1" type="noConversion"/>
  </si>
  <si>
    <t>建材实验室</t>
    <phoneticPr fontId="1" type="noConversion"/>
  </si>
  <si>
    <t>KYSYSQ20250908003</t>
    <phoneticPr fontId="1" type="noConversion"/>
  </si>
  <si>
    <t>刘一帆，11.12</t>
    <phoneticPr fontId="1" type="noConversion"/>
  </si>
  <si>
    <t>张殿龙，11.12</t>
    <phoneticPr fontId="1" type="noConversion"/>
  </si>
  <si>
    <t>詹炳根</t>
    <phoneticPr fontId="1" type="noConversion"/>
  </si>
  <si>
    <t>詹炳根</t>
    <phoneticPr fontId="1" type="noConversion"/>
  </si>
  <si>
    <t>11070-41372022006</t>
    <phoneticPr fontId="1" type="noConversion"/>
  </si>
  <si>
    <t>KYSYSQ20241105002</t>
    <phoneticPr fontId="1" type="noConversion"/>
  </si>
  <si>
    <t>付宇，11.12</t>
    <phoneticPr fontId="1" type="noConversion"/>
  </si>
  <si>
    <t>张殿龙，11.13</t>
    <phoneticPr fontId="1" type="noConversion"/>
  </si>
  <si>
    <t>宁晓龙，11.14</t>
    <phoneticPr fontId="1" type="noConversion"/>
  </si>
  <si>
    <t>陈语阳，11.14</t>
    <phoneticPr fontId="1" type="noConversion"/>
  </si>
  <si>
    <t>张殿龙，11.16</t>
    <phoneticPr fontId="1" type="noConversion"/>
  </si>
  <si>
    <t>费锡汶等22人次，7天</t>
    <phoneticPr fontId="1" type="noConversion"/>
  </si>
  <si>
    <t>中天井，109</t>
    <phoneticPr fontId="1" type="noConversion"/>
  </si>
  <si>
    <t>KYSYSQ20241031002</t>
    <phoneticPr fontId="1" type="noConversion"/>
  </si>
  <si>
    <t>材料堆放费，按周计</t>
    <phoneticPr fontId="1" type="noConversion"/>
  </si>
  <si>
    <t>中天井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</si>
  <si>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</si>
  <si>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</si>
  <si>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</si>
  <si>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</si>
  <si>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</si>
  <si>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</si>
  <si>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</si>
  <si>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</si>
  <si>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</si>
  <si>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KYSYSQ20241029003</t>
    <phoneticPr fontId="1" type="noConversion"/>
  </si>
  <si>
    <t>109，中天井</t>
    <phoneticPr fontId="1" type="noConversion"/>
  </si>
  <si>
    <t>KYSYSQ20241028001</t>
    <phoneticPr fontId="1" type="noConversion"/>
  </si>
  <si>
    <t>沈奇罕</t>
    <phoneticPr fontId="1" type="noConversion"/>
  </si>
  <si>
    <t>11070-41422021091</t>
    <phoneticPr fontId="1" type="noConversion"/>
  </si>
  <si>
    <t>KYSYSQ20241125002</t>
    <phoneticPr fontId="1" type="noConversion"/>
  </si>
  <si>
    <t>11070-41422022023</t>
    <phoneticPr fontId="1" type="noConversion"/>
  </si>
  <si>
    <t>KYSYSQ20241113002</t>
    <phoneticPr fontId="1" type="noConversion"/>
  </si>
  <si>
    <t>土木实验楼207、101</t>
  </si>
  <si>
    <t>姚华彦</t>
  </si>
  <si>
    <t>11070-41432023004</t>
  </si>
  <si>
    <t>KYSYSQ20241020009</t>
  </si>
  <si>
    <t>周广宇</t>
  </si>
  <si>
    <t>土木实验楼101A109102</t>
  </si>
  <si>
    <t>压样</t>
  </si>
  <si>
    <t>KYSYSQ20241024001</t>
  </si>
  <si>
    <t>费星宇(施晨阳)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</si>
</sst>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29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rgb="FF000000"/>
      <name val="宋体"/>
      <charset val="134"/>
    </font>
    <font>
      <sz val="9"/>
      <color rgb="FF363636"/>
      <name val="微软雅黑"/>
      <charset val="134"/>
    </font>
    <font>
      <sz val="10"/>
      <name val="Microsoft YaHei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7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 applyFill="1">
      <alignment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21" fillId="0" borderId="0" xfId="0" applyFont="1" applyAlignment="1">
      <alignment horizontal="left" vertical="center"/>
    </xf>
    <xf numFmtId="176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177" fontId="23" fillId="0" borderId="1" xfId="0" applyNumberFormat="1" applyFont="1" applyBorder="1" applyAlignment="1">
      <alignment vertical="center"/>
    </xf>
    <xf numFmtId="0" fontId="0" fillId="0" borderId="0" xfId="0" applyAlignment="1"/>
    <xf numFmtId="0" fontId="2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3" fillId="0" borderId="7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21" fillId="0" borderId="0" xfId="0" applyNumberFormat="1" applyFont="1" applyFill="1">
      <alignment vertical="center"/>
    </xf>
    <xf numFmtId="0" fontId="26" fillId="0" borderId="4" xfId="0" applyFont="1" applyFill="1" applyBorder="1" applyAlignment="1">
      <alignment horizontal="left" wrapText="1"/>
    </xf>
    <xf numFmtId="0" fontId="27" fillId="0" borderId="0" xfId="0" applyFont="1">
      <alignment vertical="center"/>
    </xf>
    <xf numFmtId="176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0" xfId="0" applyFont="1">
      <alignment vertical="center"/>
    </xf>
    <xf numFmtId="0" fontId="17" fillId="5" borderId="0" xfId="0" applyFont="1" applyFill="1">
      <alignment vertical="center"/>
    </xf>
    <xf numFmtId="0" fontId="28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abSelected="1" topLeftCell="A78" zoomScale="120" zoomScaleNormal="120" workbookViewId="0">
      <selection activeCell="E89" sqref="E89"/>
    </sheetView>
  </sheetViews>
  <sheetFormatPr defaultRowHeight="13.9"/>
  <cols>
    <col min="1" max="1" width="10.46484375" style="7" customWidth="1"/>
    <col min="2" max="2" width="14.53125" style="7" customWidth="1"/>
    <col min="3" max="3" width="13.1328125" style="7" customWidth="1"/>
    <col min="4" max="4" width="25.6640625" style="3" customWidth="1"/>
    <col min="5" max="5" width="12.796875" style="11" customWidth="1"/>
    <col min="6" max="6" width="7.6640625" style="11" customWidth="1"/>
    <col min="7" max="7" width="9.46484375" style="11" customWidth="1"/>
    <col min="8" max="8" width="22.6640625" style="3" customWidth="1"/>
    <col min="9" max="9" width="21.19921875" style="3" customWidth="1"/>
    <col min="10" max="10" width="26.19921875" style="3" customWidth="1"/>
    <col min="11" max="11" width="12" style="3" customWidth="1"/>
    <col min="12" max="12" width="22.796875" style="3" customWidth="1"/>
    <col min="13" max="13" width="8.86328125" style="3"/>
  </cols>
  <sheetData>
    <row r="1" spans="1:13" s="44" customFormat="1">
      <c r="A1" s="48" t="s">
        <v>0</v>
      </c>
      <c r="B1" s="48" t="s">
        <v>1</v>
      </c>
      <c r="C1" s="48" t="s">
        <v>11</v>
      </c>
      <c r="D1" s="48" t="s">
        <v>73</v>
      </c>
      <c r="E1" s="56" t="s">
        <v>4</v>
      </c>
      <c r="F1" s="56" t="s">
        <v>2</v>
      </c>
      <c r="G1" s="48" t="s">
        <v>5</v>
      </c>
      <c r="H1" s="49" t="s">
        <v>6</v>
      </c>
      <c r="I1" s="49" t="s">
        <v>7</v>
      </c>
      <c r="J1" s="48" t="s">
        <v>8</v>
      </c>
      <c r="K1"/>
      <c r="L1" s="3"/>
      <c r="M1" s="3"/>
    </row>
    <row r="2" spans="1:13" s="44" customFormat="1">
      <c r="A2" s="96" t="s">
        <v>31</v>
      </c>
      <c r="B2" s="96" t="s">
        <v>32</v>
      </c>
      <c r="C2" s="96" t="s">
        <v>86</v>
      </c>
      <c r="D2" s="44" t="s">
        <v>30</v>
      </c>
      <c r="E2" s="57">
        <v>5</v>
      </c>
      <c r="F2" s="76">
        <v>30</v>
      </c>
      <c r="G2" s="44">
        <v>0</v>
      </c>
      <c r="I2" s="44" t="s">
        <v>12</v>
      </c>
      <c r="J2" s="44" t="s">
        <v>13</v>
      </c>
      <c r="K2" s="44" t="s">
        <v>89</v>
      </c>
      <c r="L2" s="3"/>
      <c r="M2" s="3"/>
    </row>
    <row r="3" spans="1:13" s="44" customFormat="1">
      <c r="A3" s="96" t="s">
        <v>31</v>
      </c>
      <c r="B3" s="96" t="s">
        <v>32</v>
      </c>
      <c r="C3" s="96" t="s">
        <v>90</v>
      </c>
      <c r="D3" s="44" t="s">
        <v>29</v>
      </c>
      <c r="E3" s="57">
        <v>10</v>
      </c>
      <c r="F3" s="76">
        <v>60</v>
      </c>
      <c r="G3" s="44">
        <v>0</v>
      </c>
      <c r="I3" s="44" t="s">
        <v>84</v>
      </c>
      <c r="J3" s="44" t="s">
        <v>91</v>
      </c>
      <c r="K3" s="44" t="s">
        <v>92</v>
      </c>
      <c r="L3" s="3"/>
      <c r="M3" s="3"/>
    </row>
    <row r="4" spans="1:13" s="44" customFormat="1">
      <c r="A4" s="96" t="s">
        <v>31</v>
      </c>
      <c r="B4" s="96" t="s">
        <v>32</v>
      </c>
      <c r="C4" s="44" t="s">
        <v>9</v>
      </c>
      <c r="D4" s="44" t="s">
        <v>33</v>
      </c>
      <c r="E4" s="57">
        <v>10</v>
      </c>
      <c r="F4" s="57">
        <v>60</v>
      </c>
      <c r="G4" s="44">
        <v>0</v>
      </c>
      <c r="I4" s="44" t="s">
        <v>34</v>
      </c>
      <c r="J4" s="44" t="s">
        <v>10</v>
      </c>
      <c r="K4" s="44" t="s">
        <v>93</v>
      </c>
      <c r="L4" s="3"/>
      <c r="M4" s="3"/>
    </row>
    <row r="5" spans="1:13" s="44" customFormat="1">
      <c r="A5" s="96" t="s">
        <v>31</v>
      </c>
      <c r="B5" s="96" t="s">
        <v>32</v>
      </c>
      <c r="C5" s="96" t="s">
        <v>86</v>
      </c>
      <c r="D5" s="44" t="s">
        <v>30</v>
      </c>
      <c r="E5" s="57">
        <v>5</v>
      </c>
      <c r="F5" s="76">
        <v>30</v>
      </c>
      <c r="G5" s="44">
        <v>0</v>
      </c>
      <c r="J5" s="44" t="s">
        <v>94</v>
      </c>
      <c r="K5" s="44" t="s">
        <v>95</v>
      </c>
      <c r="L5" s="3"/>
      <c r="M5" s="3"/>
    </row>
    <row r="6" spans="1:13" s="44" customFormat="1">
      <c r="A6" s="96" t="s">
        <v>31</v>
      </c>
      <c r="B6" s="96" t="s">
        <v>32</v>
      </c>
      <c r="C6" s="96" t="s">
        <v>90</v>
      </c>
      <c r="D6" s="44" t="s">
        <v>29</v>
      </c>
      <c r="E6" s="114">
        <v>5</v>
      </c>
      <c r="F6" s="76">
        <v>30</v>
      </c>
      <c r="G6" s="44">
        <v>0</v>
      </c>
      <c r="H6" s="96"/>
      <c r="J6" s="44" t="s">
        <v>94</v>
      </c>
      <c r="L6" s="3"/>
      <c r="M6" s="3"/>
    </row>
    <row r="7" spans="1:13" s="44" customFormat="1" ht="14.25" thickBot="1">
      <c r="A7" s="96" t="s">
        <v>31</v>
      </c>
      <c r="B7" s="96" t="s">
        <v>32</v>
      </c>
      <c r="C7" s="96" t="s">
        <v>96</v>
      </c>
      <c r="D7" s="44" t="s">
        <v>79</v>
      </c>
      <c r="E7" s="114">
        <v>5</v>
      </c>
      <c r="F7" s="76">
        <v>30</v>
      </c>
      <c r="G7" s="44">
        <v>0</v>
      </c>
      <c r="H7" s="96"/>
      <c r="I7" s="44" t="s">
        <v>80</v>
      </c>
      <c r="J7" s="44" t="s">
        <v>81</v>
      </c>
      <c r="K7" s="44" t="s">
        <v>97</v>
      </c>
      <c r="L7" s="3"/>
      <c r="M7" s="3"/>
    </row>
    <row r="8" spans="1:13" s="44" customFormat="1">
      <c r="A8" s="96" t="s">
        <v>31</v>
      </c>
      <c r="B8" s="96" t="s">
        <v>32</v>
      </c>
      <c r="C8" s="96" t="s">
        <v>147</v>
      </c>
      <c r="E8" s="114">
        <v>5</v>
      </c>
      <c r="F8" s="76">
        <v>30</v>
      </c>
      <c r="G8" s="44">
        <v>0</v>
      </c>
      <c r="H8" s="96"/>
      <c r="I8" s="72"/>
      <c r="K8" s="44" t="s">
        <v>98</v>
      </c>
      <c r="L8" s="3"/>
      <c r="M8" s="3"/>
    </row>
    <row r="9" spans="1:13" s="44" customFormat="1">
      <c r="A9" s="96" t="s">
        <v>31</v>
      </c>
      <c r="B9" s="96" t="s">
        <v>32</v>
      </c>
      <c r="C9" s="71" t="s">
        <v>86</v>
      </c>
      <c r="D9" s="44" t="s">
        <v>88</v>
      </c>
      <c r="E9" s="114" t="s">
        <v>176</v>
      </c>
      <c r="F9" s="76">
        <v>330</v>
      </c>
      <c r="G9" s="44">
        <v>575</v>
      </c>
      <c r="H9" s="96" t="s">
        <v>205</v>
      </c>
      <c r="I9" s="44" t="s">
        <v>87</v>
      </c>
      <c r="J9" s="71" t="s">
        <v>85</v>
      </c>
      <c r="L9" s="3"/>
      <c r="M9" s="3"/>
    </row>
    <row r="10" spans="1:13" s="44" customFormat="1">
      <c r="A10" s="96" t="s">
        <v>31</v>
      </c>
      <c r="B10" s="96" t="s">
        <v>32</v>
      </c>
      <c r="C10" s="96" t="s">
        <v>99</v>
      </c>
      <c r="D10" s="44" t="s">
        <v>83</v>
      </c>
      <c r="E10" s="114">
        <v>20</v>
      </c>
      <c r="F10" s="76">
        <f>E10*6</f>
        <v>120</v>
      </c>
      <c r="G10" s="44">
        <v>0</v>
      </c>
      <c r="H10" s="96"/>
      <c r="I10" s="44" t="s">
        <v>82</v>
      </c>
      <c r="J10" s="71" t="s">
        <v>100</v>
      </c>
      <c r="K10" s="44" t="s">
        <v>101</v>
      </c>
      <c r="L10" s="3"/>
      <c r="M10" s="3"/>
    </row>
    <row r="11" spans="1:13" s="44" customFormat="1">
      <c r="A11" s="96" t="s">
        <v>31</v>
      </c>
      <c r="B11" s="96" t="s">
        <v>32</v>
      </c>
      <c r="C11" s="96" t="s">
        <v>99</v>
      </c>
      <c r="D11" s="44" t="s">
        <v>83</v>
      </c>
      <c r="E11" s="114">
        <v>10</v>
      </c>
      <c r="F11" s="76">
        <v>30</v>
      </c>
      <c r="G11" s="44">
        <v>0</v>
      </c>
      <c r="H11" s="96" t="s">
        <v>206</v>
      </c>
      <c r="I11" s="44" t="s">
        <v>82</v>
      </c>
      <c r="J11" s="115" t="s">
        <v>207</v>
      </c>
      <c r="K11" s="44" t="s">
        <v>208</v>
      </c>
      <c r="L11" s="3"/>
      <c r="M11" s="3"/>
    </row>
    <row r="12" spans="1:13" s="44" customFormat="1">
      <c r="A12" s="97" t="s">
        <v>31</v>
      </c>
      <c r="B12" s="97" t="s">
        <v>32</v>
      </c>
      <c r="C12" s="96" t="s">
        <v>209</v>
      </c>
      <c r="D12" s="116" t="s">
        <v>210</v>
      </c>
      <c r="E12" s="77">
        <v>50</v>
      </c>
      <c r="F12" s="117">
        <v>150</v>
      </c>
      <c r="G12" s="118">
        <v>500</v>
      </c>
      <c r="H12" t="s">
        <v>211</v>
      </c>
      <c r="I12" s="44" t="s">
        <v>212</v>
      </c>
      <c r="J12" s="44" t="s">
        <v>213</v>
      </c>
      <c r="K12"/>
      <c r="L12" s="3"/>
      <c r="M12" s="3"/>
    </row>
    <row r="13" spans="1:13" s="44" customFormat="1">
      <c r="A13" s="97"/>
      <c r="B13" s="97"/>
      <c r="C13" s="96"/>
      <c r="E13" s="77"/>
      <c r="F13" s="98">
        <f>SUM(F2:F12)</f>
        <v>900</v>
      </c>
      <c r="G13" s="99">
        <f>SUM(G2:G12)</f>
        <v>1075</v>
      </c>
      <c r="H13" t="s">
        <v>146</v>
      </c>
      <c r="K13"/>
      <c r="L13" s="3"/>
      <c r="M13" s="3"/>
    </row>
    <row r="14" spans="1:13" s="44" customFormat="1">
      <c r="A14" s="16"/>
      <c r="B14" s="16"/>
      <c r="C14" s="43"/>
      <c r="E14" s="77"/>
      <c r="F14" s="25"/>
      <c r="G14" s="107"/>
      <c r="H14"/>
      <c r="K14"/>
      <c r="L14" s="3"/>
      <c r="M14" s="3"/>
    </row>
    <row r="15" spans="1:13" s="44" customFormat="1" ht="14.25" thickBot="1">
      <c r="A15" s="97"/>
      <c r="B15" s="97"/>
      <c r="C15" s="96"/>
      <c r="E15" s="77"/>
      <c r="F15" s="98"/>
      <c r="G15" s="99"/>
      <c r="H15"/>
      <c r="K15"/>
      <c r="L15" s="3"/>
      <c r="M15" s="3"/>
    </row>
    <row r="16" spans="1:13" s="44" customFormat="1">
      <c r="A16" s="42"/>
      <c r="B16" s="43"/>
      <c r="C16" s="43"/>
      <c r="D16" s="55"/>
      <c r="E16" s="57"/>
      <c r="F16" s="59"/>
      <c r="G16" s="45"/>
      <c r="L16" s="3"/>
      <c r="M16" s="3"/>
    </row>
    <row r="17" spans="1:10">
      <c r="A17" s="5"/>
      <c r="B17" s="6"/>
      <c r="C17" s="6"/>
      <c r="F17" s="12"/>
      <c r="G17" s="12"/>
    </row>
    <row r="18" spans="1:10">
      <c r="A18" s="69" t="s">
        <v>39</v>
      </c>
      <c r="B18" s="69" t="s">
        <v>40</v>
      </c>
      <c r="C18" s="69" t="s">
        <v>41</v>
      </c>
      <c r="D18" s="69" t="s">
        <v>42</v>
      </c>
      <c r="E18" s="70" t="s">
        <v>43</v>
      </c>
      <c r="F18" s="70" t="s">
        <v>44</v>
      </c>
      <c r="G18" s="69" t="s">
        <v>45</v>
      </c>
      <c r="H18" s="69" t="s">
        <v>46</v>
      </c>
      <c r="I18" s="69" t="s">
        <v>47</v>
      </c>
      <c r="J18" s="69" t="s">
        <v>48</v>
      </c>
    </row>
    <row r="19" spans="1:10" s="18" customFormat="1">
      <c r="A19" s="51" t="s">
        <v>102</v>
      </c>
      <c r="B19" s="51" t="s">
        <v>14</v>
      </c>
      <c r="C19" s="18" t="s">
        <v>15</v>
      </c>
      <c r="D19" s="18" t="s">
        <v>16</v>
      </c>
      <c r="E19" s="18">
        <v>1</v>
      </c>
      <c r="F19" s="51">
        <f t="shared" ref="F19:F25" si="0">E19*6</f>
        <v>6</v>
      </c>
      <c r="G19" s="51"/>
      <c r="H19" s="51"/>
      <c r="I19" s="51"/>
      <c r="J19" s="51" t="s">
        <v>17</v>
      </c>
    </row>
    <row r="20" spans="1:10" s="18" customFormat="1">
      <c r="A20" s="51" t="s">
        <v>102</v>
      </c>
      <c r="B20" s="51" t="s">
        <v>14</v>
      </c>
      <c r="C20" s="18" t="s">
        <v>18</v>
      </c>
      <c r="D20" s="51"/>
      <c r="E20" s="18">
        <v>60</v>
      </c>
      <c r="F20" s="51">
        <f t="shared" si="0"/>
        <v>360</v>
      </c>
      <c r="G20" s="51"/>
      <c r="H20" s="51"/>
      <c r="I20" s="51"/>
      <c r="J20" s="51" t="s">
        <v>17</v>
      </c>
    </row>
    <row r="21" spans="1:10" s="18" customFormat="1">
      <c r="A21" s="51" t="s">
        <v>102</v>
      </c>
      <c r="B21" s="51" t="s">
        <v>14</v>
      </c>
      <c r="C21" s="18" t="s">
        <v>19</v>
      </c>
      <c r="D21" s="18" t="s">
        <v>35</v>
      </c>
      <c r="E21" s="18">
        <v>7</v>
      </c>
      <c r="F21" s="51">
        <f t="shared" si="0"/>
        <v>42</v>
      </c>
      <c r="J21" s="51" t="s">
        <v>17</v>
      </c>
    </row>
    <row r="22" spans="1:10" s="18" customFormat="1">
      <c r="A22" s="51" t="s">
        <v>102</v>
      </c>
      <c r="B22" s="51" t="s">
        <v>14</v>
      </c>
      <c r="C22" s="18" t="s">
        <v>20</v>
      </c>
      <c r="D22" s="50" t="s">
        <v>36</v>
      </c>
      <c r="E22" s="18">
        <v>1</v>
      </c>
      <c r="F22" s="51">
        <f t="shared" si="0"/>
        <v>6</v>
      </c>
      <c r="I22" s="51"/>
      <c r="J22" s="51" t="s">
        <v>17</v>
      </c>
    </row>
    <row r="23" spans="1:10" s="18" customFormat="1" ht="16.5" customHeight="1">
      <c r="A23" s="51" t="s">
        <v>102</v>
      </c>
      <c r="B23" s="51" t="s">
        <v>14</v>
      </c>
      <c r="C23" s="18" t="s">
        <v>21</v>
      </c>
      <c r="D23" s="18" t="s">
        <v>22</v>
      </c>
      <c r="E23" s="18">
        <v>4</v>
      </c>
      <c r="F23" s="51">
        <f t="shared" si="0"/>
        <v>24</v>
      </c>
      <c r="I23" s="78" t="s">
        <v>72</v>
      </c>
      <c r="J23" s="51"/>
    </row>
    <row r="24" spans="1:10" s="18" customFormat="1">
      <c r="A24" s="51" t="s">
        <v>102</v>
      </c>
      <c r="B24" s="51" t="s">
        <v>14</v>
      </c>
      <c r="C24" s="50" t="s">
        <v>23</v>
      </c>
      <c r="D24" s="18" t="s">
        <v>37</v>
      </c>
      <c r="E24" s="18">
        <v>2</v>
      </c>
      <c r="F24" s="51">
        <f t="shared" si="0"/>
        <v>12</v>
      </c>
      <c r="I24" s="51" t="s">
        <v>38</v>
      </c>
    </row>
    <row r="25" spans="1:10" s="18" customFormat="1">
      <c r="A25" s="51" t="s">
        <v>202</v>
      </c>
      <c r="B25" s="51" t="s">
        <v>229</v>
      </c>
      <c r="C25" s="108" t="s">
        <v>230</v>
      </c>
      <c r="D25" s="18" t="s">
        <v>203</v>
      </c>
      <c r="E25" s="18">
        <v>3</v>
      </c>
      <c r="F25" s="51">
        <f t="shared" si="0"/>
        <v>18</v>
      </c>
      <c r="I25" s="51" t="s">
        <v>204</v>
      </c>
    </row>
    <row r="26" spans="1:10" s="18" customFormat="1">
      <c r="A26" s="51" t="s">
        <v>102</v>
      </c>
      <c r="B26" s="51" t="s">
        <v>24</v>
      </c>
      <c r="C26" s="18" t="s">
        <v>25</v>
      </c>
      <c r="D26" s="18" t="s">
        <v>26</v>
      </c>
      <c r="E26" s="18">
        <v>13</v>
      </c>
      <c r="F26" s="54">
        <f>E26*4</f>
        <v>52</v>
      </c>
      <c r="G26" s="54"/>
      <c r="H26" s="50"/>
      <c r="I26" s="18" t="s">
        <v>27</v>
      </c>
      <c r="J26" s="18" t="s">
        <v>78</v>
      </c>
    </row>
    <row r="27" spans="1:10" s="18" customFormat="1" ht="24.95" customHeight="1">
      <c r="A27" s="51" t="s">
        <v>102</v>
      </c>
      <c r="B27" s="51" t="s">
        <v>24</v>
      </c>
      <c r="C27" s="18" t="s">
        <v>25</v>
      </c>
      <c r="D27" s="18" t="s">
        <v>26</v>
      </c>
      <c r="E27" s="18">
        <v>163</v>
      </c>
      <c r="F27" s="79">
        <f>E27*3</f>
        <v>489</v>
      </c>
      <c r="G27" s="61">
        <f>F27*0.5</f>
        <v>244.5</v>
      </c>
      <c r="H27" s="50"/>
      <c r="I27" s="18" t="s">
        <v>27</v>
      </c>
      <c r="J27" s="53"/>
    </row>
    <row r="28" spans="1:10">
      <c r="A28" s="51"/>
      <c r="B28" s="51"/>
      <c r="C28" s="18"/>
      <c r="D28" s="18"/>
      <c r="E28" s="60"/>
      <c r="F28" s="61">
        <f>SUM(F19:F27)</f>
        <v>1009</v>
      </c>
      <c r="G28" s="61">
        <f>SUM(G19:G27)</f>
        <v>244.5</v>
      </c>
      <c r="H28" s="50"/>
      <c r="I28" s="18"/>
      <c r="J28" s="18"/>
    </row>
    <row r="29" spans="1:10">
      <c r="J29" s="53"/>
    </row>
    <row r="30" spans="1:10">
      <c r="A30" s="2" t="s">
        <v>0</v>
      </c>
      <c r="B30" s="2" t="s">
        <v>1</v>
      </c>
      <c r="C30" s="2" t="s">
        <v>11</v>
      </c>
      <c r="D30" s="4" t="s">
        <v>3</v>
      </c>
      <c r="E30" s="9" t="s">
        <v>4</v>
      </c>
      <c r="F30" s="9" t="s">
        <v>2</v>
      </c>
      <c r="G30" s="9" t="s">
        <v>5</v>
      </c>
      <c r="H30" s="4" t="s">
        <v>6</v>
      </c>
      <c r="I30" s="4" t="s">
        <v>7</v>
      </c>
      <c r="J30" s="4" t="s">
        <v>8</v>
      </c>
    </row>
    <row r="31" spans="1:10">
      <c r="A31" s="5"/>
      <c r="B31" s="13"/>
      <c r="C31" s="13"/>
      <c r="D31" s="13"/>
      <c r="E31" s="62"/>
      <c r="F31" s="63"/>
      <c r="G31" s="47"/>
      <c r="H31" s="13"/>
      <c r="I31" s="13"/>
      <c r="J31" s="13"/>
    </row>
    <row r="32" spans="1:10">
      <c r="A32" s="5"/>
      <c r="B32" s="13"/>
      <c r="C32" s="13"/>
      <c r="D32" s="13"/>
      <c r="E32" s="62"/>
      <c r="F32" s="62"/>
      <c r="G32" s="13"/>
      <c r="H32" s="13"/>
      <c r="I32" s="13"/>
      <c r="J32" s="13"/>
    </row>
    <row r="33" spans="1:11">
      <c r="A33" s="19" t="s">
        <v>39</v>
      </c>
      <c r="B33" s="19" t="s">
        <v>40</v>
      </c>
      <c r="C33" s="19" t="s">
        <v>41</v>
      </c>
      <c r="D33" s="19" t="s">
        <v>42</v>
      </c>
      <c r="E33" s="20" t="s">
        <v>43</v>
      </c>
      <c r="F33" s="20" t="s">
        <v>44</v>
      </c>
      <c r="G33" s="19" t="s">
        <v>45</v>
      </c>
      <c r="H33" s="19" t="s">
        <v>46</v>
      </c>
      <c r="I33" s="19" t="s">
        <v>47</v>
      </c>
      <c r="J33" s="19" t="s">
        <v>48</v>
      </c>
    </row>
    <row r="34" spans="1:11" s="18" customFormat="1" ht="18" customHeight="1">
      <c r="A34" s="73" t="s">
        <v>180</v>
      </c>
      <c r="B34" s="65">
        <v>104</v>
      </c>
      <c r="C34" s="66" t="s">
        <v>231</v>
      </c>
      <c r="D34" s="66" t="s">
        <v>182</v>
      </c>
      <c r="E34" s="66">
        <v>20</v>
      </c>
      <c r="F34" s="67">
        <f t="shared" ref="F34:F44" si="1">E34</f>
        <v>20</v>
      </c>
      <c r="G34" s="95"/>
      <c r="H34" s="66"/>
      <c r="I34" s="68" t="s">
        <v>233</v>
      </c>
      <c r="J34" s="66" t="s">
        <v>234</v>
      </c>
    </row>
    <row r="35" spans="1:11" s="18" customFormat="1" ht="18" customHeight="1">
      <c r="A35" s="73" t="s">
        <v>180</v>
      </c>
      <c r="B35" s="65">
        <v>205</v>
      </c>
      <c r="C35" s="66" t="s">
        <v>231</v>
      </c>
      <c r="D35" s="66" t="s">
        <v>235</v>
      </c>
      <c r="E35" s="66">
        <v>20</v>
      </c>
      <c r="F35" s="67">
        <f t="shared" si="1"/>
        <v>20</v>
      </c>
      <c r="G35" s="95"/>
      <c r="H35" s="66"/>
      <c r="I35" s="68" t="s">
        <v>233</v>
      </c>
      <c r="J35" s="66" t="s">
        <v>236</v>
      </c>
    </row>
    <row r="36" spans="1:11" s="18" customFormat="1" ht="18" customHeight="1">
      <c r="A36" s="73" t="s">
        <v>180</v>
      </c>
      <c r="B36" s="65">
        <v>107</v>
      </c>
      <c r="C36" s="66" t="s">
        <v>237</v>
      </c>
      <c r="D36" s="66" t="s">
        <v>188</v>
      </c>
      <c r="E36" s="66">
        <v>50</v>
      </c>
      <c r="F36" s="67">
        <f t="shared" si="1"/>
        <v>50</v>
      </c>
      <c r="G36" s="95"/>
      <c r="H36" s="66"/>
      <c r="I36" s="68" t="s">
        <v>189</v>
      </c>
      <c r="J36" s="66" t="s">
        <v>238</v>
      </c>
    </row>
    <row r="37" spans="1:11" s="18" customFormat="1" ht="18" customHeight="1">
      <c r="A37" s="73" t="s">
        <v>239</v>
      </c>
      <c r="B37" s="65">
        <v>109</v>
      </c>
      <c r="C37" s="66" t="s">
        <v>191</v>
      </c>
      <c r="D37" s="66" t="s">
        <v>192</v>
      </c>
      <c r="E37" s="66">
        <v>20</v>
      </c>
      <c r="F37" s="67">
        <f t="shared" si="1"/>
        <v>20</v>
      </c>
      <c r="G37" s="95"/>
      <c r="H37" s="66"/>
      <c r="I37" s="68" t="s">
        <v>240</v>
      </c>
      <c r="J37" s="66" t="s">
        <v>241</v>
      </c>
      <c r="K37" s="18">
        <v>2</v>
      </c>
    </row>
    <row r="38" spans="1:11" s="18" customFormat="1" ht="18" customHeight="1">
      <c r="A38" s="73" t="s">
        <v>180</v>
      </c>
      <c r="B38" s="65">
        <v>204</v>
      </c>
      <c r="C38" s="66" t="s">
        <v>181</v>
      </c>
      <c r="D38" s="66" t="s">
        <v>182</v>
      </c>
      <c r="E38" s="66">
        <v>50</v>
      </c>
      <c r="F38" s="67">
        <f t="shared" si="1"/>
        <v>50</v>
      </c>
      <c r="G38" s="95">
        <v>25</v>
      </c>
      <c r="H38" s="66" t="s">
        <v>190</v>
      </c>
      <c r="I38" s="68" t="s">
        <v>233</v>
      </c>
      <c r="J38" s="66" t="s">
        <v>242</v>
      </c>
    </row>
    <row r="39" spans="1:11" s="18" customFormat="1" ht="18" customHeight="1">
      <c r="A39" s="73" t="s">
        <v>239</v>
      </c>
      <c r="B39" s="65">
        <v>107</v>
      </c>
      <c r="C39" s="66" t="s">
        <v>244</v>
      </c>
      <c r="D39" s="66" t="s">
        <v>245</v>
      </c>
      <c r="E39" s="66">
        <v>30</v>
      </c>
      <c r="F39" s="67">
        <f t="shared" si="1"/>
        <v>30</v>
      </c>
      <c r="G39" s="95">
        <v>15</v>
      </c>
      <c r="H39" s="66" t="s">
        <v>183</v>
      </c>
      <c r="I39" s="68" t="s">
        <v>246</v>
      </c>
      <c r="J39" s="66" t="s">
        <v>247</v>
      </c>
    </row>
    <row r="40" spans="1:11" s="18" customFormat="1" ht="18" customHeight="1">
      <c r="A40" s="73" t="s">
        <v>180</v>
      </c>
      <c r="B40" s="65">
        <v>104</v>
      </c>
      <c r="C40" s="66" t="s">
        <v>181</v>
      </c>
      <c r="D40" s="66" t="s">
        <v>235</v>
      </c>
      <c r="E40" s="66">
        <v>20</v>
      </c>
      <c r="F40" s="67">
        <f t="shared" si="1"/>
        <v>20</v>
      </c>
      <c r="G40" s="95"/>
      <c r="H40" s="66"/>
      <c r="I40" s="68" t="s">
        <v>232</v>
      </c>
      <c r="J40" s="66" t="s">
        <v>248</v>
      </c>
    </row>
    <row r="41" spans="1:11" s="18" customFormat="1" ht="18" customHeight="1">
      <c r="A41" s="73" t="s">
        <v>239</v>
      </c>
      <c r="B41" s="65">
        <v>205</v>
      </c>
      <c r="C41" s="66" t="s">
        <v>181</v>
      </c>
      <c r="D41" s="66" t="s">
        <v>182</v>
      </c>
      <c r="E41" s="66">
        <v>20</v>
      </c>
      <c r="F41" s="67">
        <f t="shared" si="1"/>
        <v>20</v>
      </c>
      <c r="G41" s="95"/>
      <c r="H41" s="66"/>
      <c r="I41" s="68" t="s">
        <v>232</v>
      </c>
      <c r="J41" s="66" t="s">
        <v>249</v>
      </c>
    </row>
    <row r="42" spans="1:11" s="18" customFormat="1" ht="18" customHeight="1">
      <c r="A42" s="73" t="s">
        <v>180</v>
      </c>
      <c r="B42" s="65">
        <v>105210</v>
      </c>
      <c r="C42" s="66" t="s">
        <v>243</v>
      </c>
      <c r="D42" s="66" t="s">
        <v>245</v>
      </c>
      <c r="E42" s="66">
        <v>20</v>
      </c>
      <c r="F42" s="67">
        <f t="shared" si="1"/>
        <v>20</v>
      </c>
      <c r="G42" s="95"/>
      <c r="H42" s="66"/>
      <c r="I42" s="68" t="s">
        <v>246</v>
      </c>
      <c r="J42" s="66" t="s">
        <v>250</v>
      </c>
    </row>
    <row r="43" spans="1:11" s="18" customFormat="1" ht="18" customHeight="1">
      <c r="A43" s="73" t="s">
        <v>180</v>
      </c>
      <c r="B43" s="65">
        <v>104</v>
      </c>
      <c r="C43" s="66" t="s">
        <v>181</v>
      </c>
      <c r="D43" s="66" t="s">
        <v>235</v>
      </c>
      <c r="E43" s="66">
        <v>20</v>
      </c>
      <c r="F43" s="67">
        <f t="shared" si="1"/>
        <v>20</v>
      </c>
      <c r="G43" s="95"/>
      <c r="H43" s="66"/>
      <c r="I43" s="68" t="s">
        <v>232</v>
      </c>
      <c r="J43" s="66" t="s">
        <v>251</v>
      </c>
    </row>
    <row r="44" spans="1:11" s="18" customFormat="1" ht="18" customHeight="1">
      <c r="A44" s="73" t="s">
        <v>180</v>
      </c>
      <c r="B44" s="65">
        <v>206</v>
      </c>
      <c r="C44" s="66" t="s">
        <v>177</v>
      </c>
      <c r="D44" s="66" t="s">
        <v>178</v>
      </c>
      <c r="E44" s="66">
        <v>210</v>
      </c>
      <c r="F44" s="67">
        <f t="shared" si="1"/>
        <v>210</v>
      </c>
      <c r="G44" s="95"/>
      <c r="H44" s="66"/>
      <c r="I44" s="68" t="s">
        <v>179</v>
      </c>
      <c r="J44" s="66" t="s">
        <v>252</v>
      </c>
    </row>
    <row r="45" spans="1:11" s="18" customFormat="1" ht="18" customHeight="1">
      <c r="A45" s="73" t="s">
        <v>180</v>
      </c>
      <c r="B45" s="74" t="s">
        <v>253</v>
      </c>
      <c r="C45" s="74" t="s">
        <v>193</v>
      </c>
      <c r="D45" s="74" t="s">
        <v>194</v>
      </c>
      <c r="E45" s="74">
        <v>1.5</v>
      </c>
      <c r="F45" s="74">
        <f>E45*6</f>
        <v>9</v>
      </c>
      <c r="G45" s="74"/>
      <c r="H45" s="74"/>
      <c r="I45" s="74" t="s">
        <v>195</v>
      </c>
      <c r="J45" s="74" t="s">
        <v>196</v>
      </c>
    </row>
    <row r="46" spans="1:11" s="18" customFormat="1" ht="18" customHeight="1">
      <c r="A46" s="73" t="s">
        <v>180</v>
      </c>
      <c r="B46" s="74">
        <v>103</v>
      </c>
      <c r="C46" s="74" t="s">
        <v>184</v>
      </c>
      <c r="D46" s="74" t="s">
        <v>185</v>
      </c>
      <c r="E46" s="74">
        <v>8</v>
      </c>
      <c r="F46" s="74">
        <f t="shared" ref="F46:F55" si="2">E46*6</f>
        <v>48</v>
      </c>
      <c r="G46" s="74"/>
      <c r="H46" s="74"/>
      <c r="I46" s="74" t="s">
        <v>254</v>
      </c>
      <c r="J46" s="74" t="s">
        <v>255</v>
      </c>
    </row>
    <row r="47" spans="1:11" s="18" customFormat="1" ht="18" customHeight="1">
      <c r="A47" s="73" t="s">
        <v>239</v>
      </c>
      <c r="B47" s="74" t="s">
        <v>256</v>
      </c>
      <c r="C47" s="74" t="s">
        <v>257</v>
      </c>
      <c r="D47" s="74" t="s">
        <v>258</v>
      </c>
      <c r="E47" s="74">
        <v>4.5</v>
      </c>
      <c r="F47" s="74">
        <f t="shared" si="2"/>
        <v>27</v>
      </c>
      <c r="G47" s="74"/>
      <c r="H47" s="74"/>
      <c r="I47" s="74" t="s">
        <v>259</v>
      </c>
      <c r="J47" s="74" t="s">
        <v>255</v>
      </c>
    </row>
    <row r="48" spans="1:11" s="18" customFormat="1" ht="18" customHeight="1">
      <c r="A48" s="73" t="s">
        <v>180</v>
      </c>
      <c r="B48" s="74" t="s">
        <v>256</v>
      </c>
      <c r="C48" s="74" t="s">
        <v>260</v>
      </c>
      <c r="D48" s="74" t="s">
        <v>261</v>
      </c>
      <c r="E48" s="74">
        <v>4.5</v>
      </c>
      <c r="F48" s="74">
        <f t="shared" si="2"/>
        <v>27</v>
      </c>
      <c r="G48" s="74"/>
      <c r="H48" s="74"/>
      <c r="I48" s="74" t="s">
        <v>262</v>
      </c>
      <c r="J48" s="74" t="s">
        <v>255</v>
      </c>
    </row>
    <row r="49" spans="1:13" s="18" customFormat="1" ht="18" customHeight="1">
      <c r="A49" s="73" t="s">
        <v>180</v>
      </c>
      <c r="B49" s="74" t="s">
        <v>256</v>
      </c>
      <c r="C49" s="74" t="s">
        <v>197</v>
      </c>
      <c r="D49" s="74"/>
      <c r="E49" s="74">
        <v>1.5</v>
      </c>
      <c r="F49" s="74">
        <f t="shared" si="2"/>
        <v>9</v>
      </c>
      <c r="G49" s="74"/>
      <c r="H49" s="74"/>
      <c r="I49" s="74"/>
      <c r="J49" s="74" t="s">
        <v>255</v>
      </c>
    </row>
    <row r="50" spans="1:13" s="18" customFormat="1" ht="18" customHeight="1">
      <c r="A50" s="73" t="s">
        <v>239</v>
      </c>
      <c r="B50" s="74" t="s">
        <v>256</v>
      </c>
      <c r="C50" s="74" t="s">
        <v>198</v>
      </c>
      <c r="D50" s="74" t="s">
        <v>186</v>
      </c>
      <c r="E50" s="74">
        <v>1.5</v>
      </c>
      <c r="F50" s="74">
        <f t="shared" si="2"/>
        <v>9</v>
      </c>
      <c r="G50" s="74"/>
      <c r="H50" s="74"/>
      <c r="I50" s="74" t="s">
        <v>199</v>
      </c>
      <c r="J50" s="74" t="s">
        <v>196</v>
      </c>
    </row>
    <row r="51" spans="1:13" s="18" customFormat="1" ht="18" customHeight="1">
      <c r="A51" s="73" t="s">
        <v>239</v>
      </c>
      <c r="B51" s="74" t="s">
        <v>256</v>
      </c>
      <c r="C51" s="74" t="s">
        <v>263</v>
      </c>
      <c r="D51" s="74" t="s">
        <v>264</v>
      </c>
      <c r="E51" s="74">
        <v>11</v>
      </c>
      <c r="F51" s="74">
        <f t="shared" si="2"/>
        <v>66</v>
      </c>
      <c r="G51" s="74"/>
      <c r="H51" s="74"/>
      <c r="I51" s="74" t="s">
        <v>265</v>
      </c>
      <c r="J51" s="74" t="s">
        <v>196</v>
      </c>
    </row>
    <row r="52" spans="1:13" s="18" customFormat="1" ht="18" customHeight="1">
      <c r="A52" s="73" t="s">
        <v>239</v>
      </c>
      <c r="B52" s="74" t="s">
        <v>256</v>
      </c>
      <c r="C52" s="74" t="s">
        <v>231</v>
      </c>
      <c r="D52" s="74" t="s">
        <v>235</v>
      </c>
      <c r="E52" s="74">
        <v>10</v>
      </c>
      <c r="F52" s="74">
        <f t="shared" si="2"/>
        <v>60</v>
      </c>
      <c r="G52" s="74"/>
      <c r="H52" s="74"/>
      <c r="I52" s="74" t="s">
        <v>266</v>
      </c>
      <c r="J52" s="74" t="s">
        <v>196</v>
      </c>
    </row>
    <row r="53" spans="1:13" s="18" customFormat="1" ht="18" customHeight="1">
      <c r="A53" s="73" t="s">
        <v>239</v>
      </c>
      <c r="B53" s="74" t="s">
        <v>267</v>
      </c>
      <c r="C53" s="74" t="s">
        <v>187</v>
      </c>
      <c r="D53" s="74" t="s">
        <v>200</v>
      </c>
      <c r="E53" s="74">
        <v>4.5</v>
      </c>
      <c r="F53" s="74">
        <f t="shared" si="2"/>
        <v>27</v>
      </c>
      <c r="G53" s="74"/>
      <c r="H53" s="74"/>
      <c r="I53" s="74" t="s">
        <v>268</v>
      </c>
      <c r="J53" s="74" t="s">
        <v>196</v>
      </c>
    </row>
    <row r="54" spans="1:13" s="18" customFormat="1" ht="18" customHeight="1">
      <c r="A54" s="73" t="s">
        <v>239</v>
      </c>
      <c r="B54" s="74">
        <v>109</v>
      </c>
      <c r="C54" s="74" t="s">
        <v>269</v>
      </c>
      <c r="D54" s="74" t="s">
        <v>270</v>
      </c>
      <c r="E54" s="74">
        <v>3</v>
      </c>
      <c r="F54" s="74">
        <f t="shared" si="2"/>
        <v>18</v>
      </c>
      <c r="G54" s="74"/>
      <c r="H54" s="74"/>
      <c r="I54" s="74" t="s">
        <v>271</v>
      </c>
      <c r="J54" s="74" t="s">
        <v>255</v>
      </c>
    </row>
    <row r="55" spans="1:13" s="18" customFormat="1" ht="18" customHeight="1">
      <c r="A55" s="73" t="s">
        <v>180</v>
      </c>
      <c r="B55" s="74" t="s">
        <v>256</v>
      </c>
      <c r="C55" s="74" t="s">
        <v>201</v>
      </c>
      <c r="D55" s="74" t="s">
        <v>272</v>
      </c>
      <c r="E55" s="74">
        <v>1.5</v>
      </c>
      <c r="F55" s="74">
        <f t="shared" si="2"/>
        <v>9</v>
      </c>
      <c r="G55" s="74"/>
      <c r="H55" s="74"/>
      <c r="I55" s="74" t="s">
        <v>273</v>
      </c>
      <c r="J55" s="74" t="s">
        <v>255</v>
      </c>
    </row>
    <row r="56" spans="1:13" s="18" customFormat="1" ht="18" customHeight="1">
      <c r="A56" s="109"/>
      <c r="B56" s="109"/>
      <c r="C56" s="109"/>
      <c r="D56" s="109"/>
      <c r="E56" s="110"/>
      <c r="F56" s="75">
        <f>SUM(F34:F54)</f>
        <v>780</v>
      </c>
      <c r="G56" s="75">
        <f>SUM(G34:G54)</f>
        <v>40</v>
      </c>
      <c r="H56" s="111"/>
      <c r="I56" s="112"/>
      <c r="J56" s="113"/>
    </row>
    <row r="57" spans="1:13">
      <c r="A57" s="21"/>
      <c r="B57" s="14"/>
      <c r="C57"/>
      <c r="D57" s="14"/>
      <c r="E57" s="24"/>
      <c r="F57" s="22"/>
      <c r="G57" s="22"/>
      <c r="H57" s="14"/>
      <c r="I57"/>
      <c r="J57" s="14"/>
    </row>
    <row r="58" spans="1:13">
      <c r="A58" s="15"/>
      <c r="B58" s="16"/>
      <c r="C58" s="16"/>
      <c r="D58" s="17"/>
      <c r="E58" s="24"/>
      <c r="F58" s="25"/>
      <c r="G58" s="25"/>
      <c r="H58"/>
      <c r="I58" s="16"/>
      <c r="J58"/>
    </row>
    <row r="59" spans="1:13">
      <c r="A59" s="5"/>
      <c r="B59" s="6"/>
      <c r="C59" s="6"/>
      <c r="E59" s="10"/>
      <c r="F59" s="12"/>
      <c r="G59" s="12"/>
      <c r="H59" s="1"/>
      <c r="J59" s="1"/>
    </row>
    <row r="60" spans="1:13">
      <c r="A60" s="19" t="s">
        <v>39</v>
      </c>
      <c r="B60" s="19" t="s">
        <v>40</v>
      </c>
      <c r="C60" s="19" t="s">
        <v>41</v>
      </c>
      <c r="D60" s="19" t="s">
        <v>42</v>
      </c>
      <c r="E60" s="20" t="s">
        <v>43</v>
      </c>
      <c r="F60" s="20" t="s">
        <v>44</v>
      </c>
      <c r="G60" s="19" t="s">
        <v>45</v>
      </c>
      <c r="H60" s="19" t="s">
        <v>46</v>
      </c>
      <c r="I60" s="19" t="s">
        <v>47</v>
      </c>
      <c r="J60" s="19" t="s">
        <v>48</v>
      </c>
    </row>
    <row r="61" spans="1:13">
      <c r="A61" s="14" t="s">
        <v>214</v>
      </c>
      <c r="B61" s="14" t="s">
        <v>49</v>
      </c>
      <c r="C61" s="14" t="s">
        <v>50</v>
      </c>
      <c r="D61" s="26" t="s">
        <v>51</v>
      </c>
      <c r="E61" s="14">
        <v>19</v>
      </c>
      <c r="F61" s="14">
        <v>228</v>
      </c>
      <c r="G61" s="14">
        <v>0</v>
      </c>
      <c r="H61" s="14"/>
      <c r="I61" s="23" t="s">
        <v>52</v>
      </c>
      <c r="J61" s="14"/>
      <c r="K61"/>
      <c r="L61"/>
      <c r="M61"/>
    </row>
    <row r="62" spans="1:13">
      <c r="A62" s="14" t="s">
        <v>215</v>
      </c>
      <c r="B62" s="14" t="s">
        <v>53</v>
      </c>
      <c r="C62" s="14" t="s">
        <v>54</v>
      </c>
      <c r="D62" s="14" t="s">
        <v>55</v>
      </c>
      <c r="E62" s="14">
        <v>19</v>
      </c>
      <c r="F62" s="14">
        <v>228</v>
      </c>
      <c r="G62" s="14">
        <v>0</v>
      </c>
      <c r="H62" s="14"/>
      <c r="I62" s="23" t="s">
        <v>56</v>
      </c>
      <c r="J62" s="14" t="s">
        <v>57</v>
      </c>
      <c r="K62"/>
      <c r="L62"/>
      <c r="M62"/>
    </row>
    <row r="63" spans="1:13">
      <c r="A63" s="14" t="s">
        <v>216</v>
      </c>
      <c r="B63" s="14" t="s">
        <v>58</v>
      </c>
      <c r="C63" s="14" t="s">
        <v>59</v>
      </c>
      <c r="D63" s="14" t="s">
        <v>60</v>
      </c>
      <c r="E63" s="14">
        <v>19</v>
      </c>
      <c r="F63" s="14">
        <v>228</v>
      </c>
      <c r="G63" s="14">
        <v>0</v>
      </c>
      <c r="H63" s="14"/>
      <c r="I63" s="23" t="s">
        <v>61</v>
      </c>
      <c r="J63" s="14" t="s">
        <v>62</v>
      </c>
      <c r="K63"/>
      <c r="L63"/>
      <c r="M63"/>
    </row>
    <row r="64" spans="1:13">
      <c r="A64" s="14" t="s">
        <v>217</v>
      </c>
      <c r="B64" s="14" t="s">
        <v>63</v>
      </c>
      <c r="C64" s="14" t="s">
        <v>64</v>
      </c>
      <c r="D64" t="s">
        <v>65</v>
      </c>
      <c r="E64" s="14">
        <v>20</v>
      </c>
      <c r="F64">
        <v>240</v>
      </c>
      <c r="G64">
        <v>0</v>
      </c>
      <c r="H64"/>
      <c r="I64" s="80" t="s">
        <v>66</v>
      </c>
      <c r="J64"/>
      <c r="K64"/>
      <c r="L64"/>
      <c r="M64"/>
    </row>
    <row r="65" spans="1:13">
      <c r="A65" s="14" t="s">
        <v>218</v>
      </c>
      <c r="B65" t="s">
        <v>219</v>
      </c>
      <c r="C65" t="s">
        <v>220</v>
      </c>
      <c r="D65" s="119" t="s">
        <v>221</v>
      </c>
      <c r="E65">
        <v>60</v>
      </c>
      <c r="F65">
        <v>60</v>
      </c>
      <c r="G65">
        <v>500</v>
      </c>
      <c r="H65" s="120" t="s">
        <v>222</v>
      </c>
      <c r="I65" s="119" t="s">
        <v>223</v>
      </c>
      <c r="J65" t="s">
        <v>224</v>
      </c>
      <c r="K65"/>
      <c r="L65"/>
      <c r="M65"/>
    </row>
    <row r="66" spans="1:13" s="120" customFormat="1">
      <c r="A66" s="14" t="s">
        <v>218</v>
      </c>
      <c r="B66" t="s">
        <v>219</v>
      </c>
      <c r="C66" s="120" t="s">
        <v>225</v>
      </c>
      <c r="D66" s="14" t="s">
        <v>226</v>
      </c>
      <c r="E66" s="120">
        <v>60</v>
      </c>
      <c r="F66" s="121">
        <v>60</v>
      </c>
      <c r="G66" s="120">
        <v>500</v>
      </c>
      <c r="H66" s="120" t="s">
        <v>222</v>
      </c>
      <c r="I66" s="122" t="s">
        <v>227</v>
      </c>
      <c r="J66" s="121" t="s">
        <v>228</v>
      </c>
      <c r="K66" s="121"/>
      <c r="L66" s="121"/>
    </row>
    <row r="67" spans="1:13">
      <c r="A67" s="15"/>
      <c r="B67" s="15"/>
      <c r="C67" s="16"/>
      <c r="D67" s="17"/>
      <c r="E67" s="24"/>
      <c r="F67" s="27">
        <f>SUM(F60:F66)</f>
        <v>1044</v>
      </c>
      <c r="G67" s="27">
        <f>SUM(G60:G66)</f>
        <v>1000</v>
      </c>
      <c r="H67"/>
      <c r="I67" s="23"/>
      <c r="J67"/>
    </row>
    <row r="68" spans="1:13">
      <c r="A68" s="15"/>
      <c r="B68" s="15"/>
      <c r="C68" s="16"/>
      <c r="D68" s="17"/>
      <c r="E68" s="24"/>
      <c r="F68" s="27"/>
      <c r="G68" s="27"/>
      <c r="H68"/>
      <c r="I68" s="23"/>
      <c r="J68"/>
    </row>
    <row r="69" spans="1:13">
      <c r="A69" s="15"/>
      <c r="B69" s="15"/>
      <c r="C69" s="16"/>
      <c r="D69" s="17"/>
      <c r="E69" s="24"/>
      <c r="F69" s="27"/>
      <c r="G69" s="27"/>
      <c r="H69"/>
      <c r="I69" s="23"/>
      <c r="J69"/>
    </row>
    <row r="70" spans="1:13">
      <c r="A70" s="15"/>
      <c r="B70" s="15"/>
      <c r="C70" s="16"/>
      <c r="D70" s="17"/>
      <c r="E70" s="24"/>
      <c r="F70" s="27"/>
      <c r="G70" s="27"/>
      <c r="H70"/>
      <c r="I70" s="23"/>
      <c r="J70"/>
    </row>
    <row r="71" spans="1:13">
      <c r="A71" s="19" t="s">
        <v>39</v>
      </c>
      <c r="B71" s="19" t="s">
        <v>40</v>
      </c>
      <c r="C71" s="19" t="s">
        <v>41</v>
      </c>
      <c r="D71" s="19" t="s">
        <v>42</v>
      </c>
      <c r="E71" s="20" t="s">
        <v>43</v>
      </c>
      <c r="F71" s="20" t="s">
        <v>44</v>
      </c>
      <c r="G71" s="19" t="s">
        <v>45</v>
      </c>
      <c r="H71" s="19" t="s">
        <v>46</v>
      </c>
      <c r="I71" s="19" t="s">
        <v>47</v>
      </c>
      <c r="J71" s="19" t="s">
        <v>48</v>
      </c>
    </row>
    <row r="72" spans="1:13">
      <c r="A72" s="81" t="s">
        <v>103</v>
      </c>
      <c r="B72" s="81" t="s">
        <v>104</v>
      </c>
      <c r="C72" s="81" t="s">
        <v>105</v>
      </c>
      <c r="D72" s="82" t="s">
        <v>106</v>
      </c>
      <c r="E72" s="83">
        <v>9</v>
      </c>
      <c r="F72" s="83">
        <f>E72:E82*12</f>
        <v>108</v>
      </c>
      <c r="G72" s="84"/>
      <c r="H72" s="84"/>
      <c r="I72" s="85" t="s">
        <v>107</v>
      </c>
      <c r="J72" s="81" t="s">
        <v>108</v>
      </c>
      <c r="K72" s="8"/>
    </row>
    <row r="73" spans="1:13">
      <c r="A73" s="81" t="s">
        <v>103</v>
      </c>
      <c r="B73" s="81" t="s">
        <v>104</v>
      </c>
      <c r="C73" s="81" t="s">
        <v>138</v>
      </c>
      <c r="D73" s="82" t="s">
        <v>139</v>
      </c>
      <c r="E73" s="83">
        <v>9</v>
      </c>
      <c r="F73" s="83">
        <f>E73*12</f>
        <v>108</v>
      </c>
      <c r="G73" s="84"/>
      <c r="H73" s="84"/>
      <c r="I73" s="85" t="s">
        <v>140</v>
      </c>
      <c r="J73" s="81" t="s">
        <v>141</v>
      </c>
      <c r="K73" s="8"/>
    </row>
    <row r="74" spans="1:13">
      <c r="A74" s="86" t="s">
        <v>67</v>
      </c>
      <c r="B74" s="86" t="s">
        <v>109</v>
      </c>
      <c r="C74" s="86" t="s">
        <v>110</v>
      </c>
      <c r="D74" s="87" t="s">
        <v>111</v>
      </c>
      <c r="E74" s="88">
        <v>12</v>
      </c>
      <c r="F74" s="88">
        <f>E74*6</f>
        <v>72</v>
      </c>
      <c r="G74" s="89"/>
      <c r="H74" s="89"/>
      <c r="I74" s="90" t="s">
        <v>112</v>
      </c>
      <c r="J74" s="86" t="s">
        <v>142</v>
      </c>
      <c r="K74" s="8"/>
    </row>
    <row r="75" spans="1:13">
      <c r="A75" s="86" t="s">
        <v>67</v>
      </c>
      <c r="B75" s="86" t="s">
        <v>113</v>
      </c>
      <c r="C75" s="86" t="s">
        <v>114</v>
      </c>
      <c r="D75" s="87" t="s">
        <v>115</v>
      </c>
      <c r="E75" s="88">
        <v>38</v>
      </c>
      <c r="F75" s="88">
        <f>E75*6</f>
        <v>228</v>
      </c>
      <c r="G75" s="89"/>
      <c r="H75" s="89"/>
      <c r="I75" s="90" t="s">
        <v>116</v>
      </c>
      <c r="J75" s="86" t="s">
        <v>70</v>
      </c>
      <c r="K75" s="8"/>
    </row>
    <row r="76" spans="1:13">
      <c r="A76" s="91" t="s">
        <v>67</v>
      </c>
      <c r="B76" s="91" t="s">
        <v>117</v>
      </c>
      <c r="C76" s="91" t="s">
        <v>118</v>
      </c>
      <c r="D76" s="92" t="s">
        <v>119</v>
      </c>
      <c r="E76" s="93">
        <v>38</v>
      </c>
      <c r="F76" s="46">
        <f>E76*6</f>
        <v>228</v>
      </c>
      <c r="G76" s="46"/>
      <c r="H76" s="46"/>
      <c r="I76" s="94" t="s">
        <v>120</v>
      </c>
      <c r="J76" s="91" t="s">
        <v>121</v>
      </c>
      <c r="K76" s="8"/>
    </row>
    <row r="77" spans="1:13">
      <c r="A77" s="81" t="s">
        <v>67</v>
      </c>
      <c r="B77" s="81" t="s">
        <v>122</v>
      </c>
      <c r="C77" s="81" t="s">
        <v>123</v>
      </c>
      <c r="D77" s="82" t="s">
        <v>124</v>
      </c>
      <c r="E77" s="83">
        <v>9</v>
      </c>
      <c r="F77" s="83">
        <f>E77*12</f>
        <v>108</v>
      </c>
      <c r="G77" s="84"/>
      <c r="H77" s="84"/>
      <c r="I77" s="85" t="s">
        <v>125</v>
      </c>
      <c r="J77" s="81" t="s">
        <v>126</v>
      </c>
      <c r="K77" s="8"/>
    </row>
    <row r="78" spans="1:13">
      <c r="A78" s="81" t="s">
        <v>67</v>
      </c>
      <c r="B78" s="81" t="s">
        <v>122</v>
      </c>
      <c r="C78" s="81" t="s">
        <v>118</v>
      </c>
      <c r="D78" s="82" t="s">
        <v>119</v>
      </c>
      <c r="E78" s="83">
        <v>13</v>
      </c>
      <c r="F78" s="83">
        <f>E78*12</f>
        <v>156</v>
      </c>
      <c r="G78" s="84"/>
      <c r="H78" s="84"/>
      <c r="I78" s="85" t="s">
        <v>127</v>
      </c>
      <c r="J78" s="81" t="s">
        <v>143</v>
      </c>
      <c r="K78" s="8"/>
    </row>
    <row r="79" spans="1:13">
      <c r="A79" s="81" t="s">
        <v>67</v>
      </c>
      <c r="B79" s="81" t="s">
        <v>122</v>
      </c>
      <c r="C79" s="81" t="s">
        <v>128</v>
      </c>
      <c r="D79" s="82" t="s">
        <v>115</v>
      </c>
      <c r="E79" s="83">
        <v>15</v>
      </c>
      <c r="F79" s="83">
        <f>E79*12</f>
        <v>180</v>
      </c>
      <c r="G79" s="84"/>
      <c r="H79" s="84"/>
      <c r="I79" s="85" t="s">
        <v>129</v>
      </c>
      <c r="J79" s="81" t="s">
        <v>130</v>
      </c>
      <c r="K79" s="8"/>
    </row>
    <row r="80" spans="1:13">
      <c r="A80" s="81" t="s">
        <v>103</v>
      </c>
      <c r="B80" s="81" t="s">
        <v>122</v>
      </c>
      <c r="C80" s="81" t="s">
        <v>131</v>
      </c>
      <c r="D80" s="82" t="s">
        <v>132</v>
      </c>
      <c r="E80" s="83">
        <v>2</v>
      </c>
      <c r="F80" s="83">
        <f>E80*12</f>
        <v>24</v>
      </c>
      <c r="G80" s="84"/>
      <c r="H80" s="84"/>
      <c r="I80" s="85" t="s">
        <v>133</v>
      </c>
      <c r="J80" s="81" t="s">
        <v>144</v>
      </c>
      <c r="K80" s="8"/>
    </row>
    <row r="81" spans="1:11">
      <c r="A81" s="81" t="s">
        <v>103</v>
      </c>
      <c r="B81" s="81" t="s">
        <v>134</v>
      </c>
      <c r="C81" s="81" t="s">
        <v>135</v>
      </c>
      <c r="D81" s="82" t="s">
        <v>136</v>
      </c>
      <c r="E81" s="83">
        <v>2</v>
      </c>
      <c r="F81" s="83">
        <f>E81*12</f>
        <v>24</v>
      </c>
      <c r="G81" s="84"/>
      <c r="H81" s="84"/>
      <c r="I81" s="85"/>
      <c r="J81" s="81" t="s">
        <v>137</v>
      </c>
      <c r="K81" s="8"/>
    </row>
    <row r="82" spans="1:11">
      <c r="A82" s="30"/>
      <c r="B82" s="31"/>
      <c r="C82" s="31"/>
      <c r="D82" s="32"/>
      <c r="E82" s="33"/>
      <c r="F82" s="33"/>
      <c r="G82" s="33"/>
      <c r="H82" s="28"/>
      <c r="I82" s="29"/>
      <c r="J82" s="31"/>
      <c r="K82" s="8"/>
    </row>
    <row r="83" spans="1:11">
      <c r="A83" s="34"/>
      <c r="B83" s="35"/>
      <c r="C83" s="35"/>
      <c r="D83" s="36"/>
      <c r="E83" s="37"/>
      <c r="F83" s="38">
        <f>SUM(F72:F82)</f>
        <v>1236</v>
      </c>
      <c r="G83" s="38">
        <f>SUM(G72:G82)</f>
        <v>0</v>
      </c>
      <c r="H83" s="34"/>
      <c r="I83" s="39"/>
      <c r="J83" s="35"/>
      <c r="K83" s="8"/>
    </row>
    <row r="84" spans="1:11">
      <c r="A84" s="34"/>
      <c r="B84" s="35"/>
      <c r="C84" s="35"/>
      <c r="D84" s="36"/>
      <c r="E84" s="37"/>
      <c r="F84" s="38"/>
      <c r="G84" s="38"/>
      <c r="H84" s="40"/>
      <c r="I84" s="39"/>
      <c r="J84" s="35"/>
      <c r="K84" s="8"/>
    </row>
    <row r="85" spans="1:11">
      <c r="A85" s="19" t="s">
        <v>39</v>
      </c>
      <c r="B85" s="19" t="s">
        <v>40</v>
      </c>
      <c r="C85" s="19" t="s">
        <v>41</v>
      </c>
      <c r="D85" s="19" t="s">
        <v>42</v>
      </c>
      <c r="E85" s="20" t="s">
        <v>43</v>
      </c>
      <c r="F85" s="20" t="s">
        <v>44</v>
      </c>
      <c r="G85" s="19" t="s">
        <v>45</v>
      </c>
      <c r="H85" s="19" t="s">
        <v>46</v>
      </c>
      <c r="I85" s="19" t="s">
        <v>47</v>
      </c>
      <c r="J85" s="19" t="s">
        <v>48</v>
      </c>
      <c r="K85" s="8"/>
    </row>
    <row r="86" spans="1:11" s="103" customFormat="1" ht="16.149999999999999">
      <c r="A86" s="100" t="s">
        <v>159</v>
      </c>
      <c r="B86" s="101" t="s">
        <v>28</v>
      </c>
      <c r="C86" s="100" t="s">
        <v>160</v>
      </c>
      <c r="D86" s="100" t="s">
        <v>161</v>
      </c>
      <c r="E86" s="102">
        <v>12</v>
      </c>
      <c r="F86" s="100">
        <f>E86*6</f>
        <v>72</v>
      </c>
      <c r="G86" s="100">
        <v>0</v>
      </c>
      <c r="H86" s="101" t="s">
        <v>162</v>
      </c>
      <c r="I86" s="101" t="s">
        <v>163</v>
      </c>
      <c r="J86" s="100"/>
    </row>
    <row r="87" spans="1:11" s="103" customFormat="1" ht="16.149999999999999">
      <c r="A87" s="100" t="s">
        <v>148</v>
      </c>
      <c r="B87" s="101" t="s">
        <v>28</v>
      </c>
      <c r="C87" s="100" t="s">
        <v>164</v>
      </c>
      <c r="D87" s="100" t="s">
        <v>149</v>
      </c>
      <c r="E87" s="102">
        <v>7</v>
      </c>
      <c r="F87" s="100">
        <f t="shared" ref="F87:F94" si="3">E87*6</f>
        <v>42</v>
      </c>
      <c r="G87" s="100">
        <v>0</v>
      </c>
      <c r="H87" s="101" t="s">
        <v>28</v>
      </c>
      <c r="I87" s="101" t="s">
        <v>163</v>
      </c>
      <c r="J87" s="100"/>
    </row>
    <row r="88" spans="1:11" s="103" customFormat="1" ht="16.149999999999999">
      <c r="A88" s="100" t="s">
        <v>165</v>
      </c>
      <c r="B88" s="101" t="s">
        <v>28</v>
      </c>
      <c r="C88" s="100" t="s">
        <v>166</v>
      </c>
      <c r="D88" s="100" t="s">
        <v>150</v>
      </c>
      <c r="E88" s="102">
        <v>4</v>
      </c>
      <c r="F88" s="100">
        <f t="shared" si="3"/>
        <v>24</v>
      </c>
      <c r="G88" s="100">
        <v>0</v>
      </c>
      <c r="H88" s="101" t="s">
        <v>162</v>
      </c>
      <c r="I88" s="101" t="s">
        <v>28</v>
      </c>
      <c r="J88" s="100"/>
    </row>
    <row r="89" spans="1:11" s="103" customFormat="1" ht="16.149999999999999">
      <c r="A89" s="100" t="s">
        <v>148</v>
      </c>
      <c r="B89" s="101" t="s">
        <v>163</v>
      </c>
      <c r="C89" s="100" t="s">
        <v>167</v>
      </c>
      <c r="D89" s="100" t="s">
        <v>151</v>
      </c>
      <c r="E89" s="102">
        <v>5</v>
      </c>
      <c r="F89" s="100">
        <f t="shared" si="3"/>
        <v>30</v>
      </c>
      <c r="G89" s="100">
        <v>0</v>
      </c>
      <c r="H89" s="101" t="s">
        <v>163</v>
      </c>
      <c r="I89" s="101" t="s">
        <v>28</v>
      </c>
      <c r="J89" s="100" t="s">
        <v>152</v>
      </c>
    </row>
    <row r="90" spans="1:11" s="103" customFormat="1" ht="16.149999999999999">
      <c r="A90" s="100" t="s">
        <v>168</v>
      </c>
      <c r="B90" s="101" t="s">
        <v>28</v>
      </c>
      <c r="C90" s="100" t="s">
        <v>169</v>
      </c>
      <c r="D90" s="104" t="s">
        <v>170</v>
      </c>
      <c r="E90" s="102">
        <v>5</v>
      </c>
      <c r="F90" s="100">
        <f t="shared" si="3"/>
        <v>30</v>
      </c>
      <c r="G90" s="100">
        <v>0</v>
      </c>
      <c r="H90" s="101" t="s">
        <v>28</v>
      </c>
      <c r="I90" s="101" t="s">
        <v>162</v>
      </c>
      <c r="J90" s="104"/>
    </row>
    <row r="91" spans="1:11" s="103" customFormat="1" ht="16.149999999999999">
      <c r="A91" s="100" t="s">
        <v>159</v>
      </c>
      <c r="B91" s="101" t="s">
        <v>171</v>
      </c>
      <c r="C91" s="100" t="s">
        <v>153</v>
      </c>
      <c r="D91" s="104" t="s">
        <v>154</v>
      </c>
      <c r="E91" s="102">
        <v>4</v>
      </c>
      <c r="F91" s="100">
        <f t="shared" si="3"/>
        <v>24</v>
      </c>
      <c r="G91" s="100">
        <v>0</v>
      </c>
      <c r="H91" s="101" t="s">
        <v>28</v>
      </c>
      <c r="I91" s="101" t="s">
        <v>163</v>
      </c>
      <c r="J91" s="104"/>
    </row>
    <row r="92" spans="1:11" s="103" customFormat="1" ht="16.149999999999999">
      <c r="A92" s="100" t="s">
        <v>159</v>
      </c>
      <c r="B92" s="101" t="s">
        <v>28</v>
      </c>
      <c r="C92" s="100" t="s">
        <v>172</v>
      </c>
      <c r="D92" s="104" t="s">
        <v>155</v>
      </c>
      <c r="E92" s="102">
        <v>3</v>
      </c>
      <c r="F92" s="100">
        <f t="shared" si="3"/>
        <v>18</v>
      </c>
      <c r="G92" s="100">
        <v>0</v>
      </c>
      <c r="H92" s="101" t="s">
        <v>163</v>
      </c>
      <c r="I92" s="101" t="s">
        <v>162</v>
      </c>
      <c r="J92" s="104"/>
    </row>
    <row r="93" spans="1:11" s="103" customFormat="1" ht="16.149999999999999">
      <c r="A93" s="100" t="s">
        <v>148</v>
      </c>
      <c r="B93" s="101" t="s">
        <v>163</v>
      </c>
      <c r="C93" s="100" t="s">
        <v>173</v>
      </c>
      <c r="D93" s="104" t="s">
        <v>156</v>
      </c>
      <c r="E93" s="102">
        <v>3</v>
      </c>
      <c r="F93" s="100">
        <f t="shared" si="3"/>
        <v>18</v>
      </c>
      <c r="G93" s="100">
        <v>0</v>
      </c>
      <c r="H93" s="101" t="s">
        <v>174</v>
      </c>
      <c r="I93" s="101" t="s">
        <v>162</v>
      </c>
      <c r="J93" s="104"/>
    </row>
    <row r="94" spans="1:11" s="103" customFormat="1" ht="16.149999999999999">
      <c r="A94" s="100" t="s">
        <v>159</v>
      </c>
      <c r="B94" s="101" t="s">
        <v>163</v>
      </c>
      <c r="C94" s="100" t="s">
        <v>157</v>
      </c>
      <c r="D94" s="104" t="s">
        <v>158</v>
      </c>
      <c r="E94" s="102">
        <v>2</v>
      </c>
      <c r="F94" s="100">
        <f t="shared" si="3"/>
        <v>12</v>
      </c>
      <c r="G94" s="100">
        <v>0</v>
      </c>
      <c r="H94" s="101" t="s">
        <v>175</v>
      </c>
      <c r="I94" s="101" t="s">
        <v>162</v>
      </c>
      <c r="J94" s="104"/>
    </row>
    <row r="95" spans="1:11" s="103" customFormat="1" ht="16.149999999999999">
      <c r="A95" s="105"/>
      <c r="B95" s="105"/>
      <c r="C95" s="105"/>
      <c r="D95" s="105"/>
      <c r="E95" s="105"/>
      <c r="F95" s="106">
        <f>SUM(F86:F94)</f>
        <v>270</v>
      </c>
      <c r="G95" s="105"/>
      <c r="H95" s="105"/>
      <c r="I95" s="105"/>
      <c r="J95" s="105"/>
    </row>
    <row r="96" spans="1:11">
      <c r="A96" s="40"/>
      <c r="B96"/>
      <c r="C96"/>
      <c r="D96"/>
      <c r="E96" s="58"/>
      <c r="F96" s="64"/>
      <c r="G96"/>
      <c r="H96"/>
      <c r="I96"/>
      <c r="J96"/>
      <c r="K96" s="8"/>
    </row>
    <row r="97" spans="1:12">
      <c r="A97" s="40"/>
      <c r="B97" s="40"/>
      <c r="C97" s="40"/>
      <c r="D97" s="36"/>
      <c r="E97" s="41"/>
      <c r="F97" s="38"/>
      <c r="G97" s="38"/>
      <c r="H97" s="40"/>
      <c r="I97" s="40"/>
      <c r="J97" s="40"/>
      <c r="K97" s="8"/>
    </row>
    <row r="98" spans="1:12">
      <c r="A98" s="19" t="s">
        <v>39</v>
      </c>
      <c r="B98" s="19" t="s">
        <v>40</v>
      </c>
      <c r="C98" s="19" t="s">
        <v>41</v>
      </c>
      <c r="D98" s="19" t="s">
        <v>42</v>
      </c>
      <c r="E98" s="20" t="s">
        <v>43</v>
      </c>
      <c r="F98" s="20" t="s">
        <v>44</v>
      </c>
      <c r="G98" s="19" t="s">
        <v>45</v>
      </c>
      <c r="H98" s="19" t="s">
        <v>46</v>
      </c>
      <c r="I98" s="19" t="s">
        <v>47</v>
      </c>
      <c r="J98" s="19" t="s">
        <v>48</v>
      </c>
      <c r="K98" s="8"/>
    </row>
    <row r="99" spans="1:12" s="125" customFormat="1" ht="12.75">
      <c r="A99" s="123" t="s">
        <v>145</v>
      </c>
      <c r="B99" s="123" t="s">
        <v>274</v>
      </c>
      <c r="C99" s="123" t="s">
        <v>275</v>
      </c>
      <c r="D99" s="123" t="s">
        <v>276</v>
      </c>
      <c r="E99" s="123">
        <v>22</v>
      </c>
      <c r="F99" s="123">
        <f>E99*6</f>
        <v>132</v>
      </c>
      <c r="G99" s="123"/>
      <c r="H99" s="123"/>
      <c r="I99" s="123" t="s">
        <v>277</v>
      </c>
      <c r="J99" s="124" t="s">
        <v>278</v>
      </c>
      <c r="L99" s="126"/>
    </row>
    <row r="100" spans="1:12" s="125" customFormat="1" ht="12.75">
      <c r="A100" s="123" t="s">
        <v>145</v>
      </c>
      <c r="B100" s="123" t="s">
        <v>279</v>
      </c>
      <c r="C100" s="123" t="s">
        <v>275</v>
      </c>
      <c r="D100" s="123" t="s">
        <v>68</v>
      </c>
      <c r="E100" s="123">
        <v>3</v>
      </c>
      <c r="F100" s="123">
        <f>E100*6</f>
        <v>18</v>
      </c>
      <c r="G100" s="123">
        <v>20</v>
      </c>
      <c r="H100" s="123" t="s">
        <v>280</v>
      </c>
      <c r="I100" s="123" t="s">
        <v>281</v>
      </c>
      <c r="J100" s="123" t="s">
        <v>282</v>
      </c>
      <c r="L100" s="126"/>
    </row>
    <row r="101" spans="1:12" s="125" customFormat="1">
      <c r="A101" s="123" t="s">
        <v>145</v>
      </c>
      <c r="B101" s="123" t="s">
        <v>69</v>
      </c>
      <c r="C101" s="123" t="s">
        <v>70</v>
      </c>
      <c r="D101" s="127" t="s">
        <v>115</v>
      </c>
      <c r="E101" s="123">
        <v>25</v>
      </c>
      <c r="F101" s="123">
        <f>E101*6</f>
        <v>150</v>
      </c>
      <c r="G101" s="123"/>
      <c r="H101" s="123"/>
      <c r="I101" s="123" t="s">
        <v>71</v>
      </c>
      <c r="J101" s="123" t="s">
        <v>114</v>
      </c>
    </row>
    <row r="102" spans="1:12">
      <c r="E102" s="11">
        <f>SUM(E99:E101)</f>
        <v>50</v>
      </c>
      <c r="F102" s="11">
        <f>SUM(F99:F101)</f>
        <v>300</v>
      </c>
    </row>
    <row r="104" spans="1:12">
      <c r="A104" s="19" t="s">
        <v>39</v>
      </c>
      <c r="B104" s="19" t="s">
        <v>40</v>
      </c>
      <c r="C104" s="19" t="s">
        <v>41</v>
      </c>
      <c r="D104" s="19" t="s">
        <v>42</v>
      </c>
      <c r="E104" s="20" t="s">
        <v>43</v>
      </c>
      <c r="F104" s="20" t="s">
        <v>44</v>
      </c>
      <c r="G104" s="19" t="s">
        <v>45</v>
      </c>
      <c r="H104" s="19" t="s">
        <v>46</v>
      </c>
      <c r="I104" s="19" t="s">
        <v>47</v>
      </c>
      <c r="J104" s="19" t="s">
        <v>48</v>
      </c>
    </row>
    <row r="105" spans="1:12">
      <c r="A105" s="7" t="s">
        <v>74</v>
      </c>
      <c r="B105" s="7" t="s">
        <v>75</v>
      </c>
      <c r="C105" s="7" t="s">
        <v>76</v>
      </c>
      <c r="E105" s="52">
        <v>19</v>
      </c>
      <c r="F105" s="52">
        <f>E105*12</f>
        <v>228</v>
      </c>
      <c r="J105" s="3" t="s">
        <v>77</v>
      </c>
    </row>
  </sheetData>
  <mergeCells count="2">
    <mergeCell ref="A56:E56"/>
    <mergeCell ref="H56:J56"/>
  </mergeCells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2025-11-25T03:27:24Z</dcterms:modified>
</cp:coreProperties>
</file>