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1573DAAC-6CCC-4C1A-A571-C794CFCF56A2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5" i="1" l="1"/>
  <c r="F94" i="1"/>
  <c r="F93" i="1"/>
  <c r="G49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5" i="1" l="1"/>
  <c r="G25" i="1" s="1"/>
  <c r="F23" i="1"/>
  <c r="E22" i="1"/>
  <c r="F22" i="1" s="1"/>
  <c r="F21" i="1"/>
  <c r="F20" i="1"/>
  <c r="F19" i="1"/>
  <c r="F18" i="1"/>
  <c r="F12" i="1"/>
  <c r="F13" i="1"/>
  <c r="G11" i="1"/>
  <c r="F76" i="1"/>
  <c r="F3" i="1" l="1"/>
  <c r="F59" i="1" l="1"/>
  <c r="F14" i="1" l="1"/>
  <c r="G14" i="1"/>
  <c r="G96" i="1"/>
  <c r="F96" i="1" l="1"/>
  <c r="F53" i="1"/>
  <c r="F54" i="1" s="1"/>
  <c r="G54" i="1"/>
  <c r="G26" i="1" l="1"/>
  <c r="F26" i="1" l="1"/>
  <c r="F100" i="1" l="1"/>
  <c r="F75" i="1" l="1"/>
  <c r="F74" i="1"/>
  <c r="F73" i="1"/>
  <c r="F72" i="1"/>
  <c r="F71" i="1"/>
  <c r="F70" i="1"/>
  <c r="F69" i="1"/>
  <c r="F68" i="1"/>
  <c r="F67" i="1"/>
  <c r="F66" i="1"/>
  <c r="F63" i="1" l="1"/>
  <c r="G63" i="1"/>
  <c r="F80" i="1" l="1"/>
  <c r="F81" i="1"/>
  <c r="F82" i="1"/>
  <c r="F83" i="1"/>
  <c r="F84" i="1"/>
  <c r="F85" i="1"/>
  <c r="F86" i="1"/>
  <c r="F87" i="1"/>
  <c r="F88" i="1"/>
  <c r="F89" i="1" l="1"/>
  <c r="G77" i="1"/>
  <c r="F77" i="1"/>
</calcChain>
</file>

<file path=xl/sharedStrings.xml><?xml version="1.0" encoding="utf-8"?>
<sst xmlns="http://schemas.openxmlformats.org/spreadsheetml/2006/main" count="469" uniqueCount="233">
  <si>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</si>
  <si>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</si>
  <si>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</si>
  <si>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</si>
  <si>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</si>
  <si>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</si>
  <si>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</si>
  <si>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</si>
  <si>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</si>
  <si>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</si>
  <si>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</si>
  <si>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</si>
  <si>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</si>
  <si>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</si>
  <si>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</si>
  <si>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</si>
  <si>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</si>
  <si>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</si>
  <si>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</si>
  <si>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</si>
  <si>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</si>
  <si>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</si>
  <si>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</si>
  <si>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</si>
  <si>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</si>
  <si>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</si>
  <si>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</si>
  <si>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</si>
  <si>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</si>
  <si>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</si>
  <si>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</si>
  <si>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</si>
  <si>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</si>
  <si>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</si>
  <si>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</si>
  <si>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</si>
  <si>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</si>
  <si>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</si>
  <si>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</si>
  <si>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</si>
  <si>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</si>
  <si>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</si>
  <si>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</si>
  <si>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</si>
  <si>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</si>
  <si>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</si>
  <si>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</si>
  <si>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</si>
  <si>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</si>
  <si>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</si>
  <si>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</si>
  <si>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</si>
  <si>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</si>
  <si>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</si>
  <si>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</si>
  <si>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</si>
  <si>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</si>
  <si>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</si>
  <si>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</si>
  <si>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</si>
  <si>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</si>
  <si>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</si>
  <si>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</si>
  <si>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</si>
  <si>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</si>
  <si>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</si>
  <si>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</si>
  <si>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</si>
  <si>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</si>
  <si>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</si>
  <si>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</si>
  <si>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</si>
  <si>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</si>
  <si>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</si>
  <si>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</si>
  <si>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</si>
  <si>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</si>
  <si>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</si>
  <si>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</si>
  <si>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</si>
  <si>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</si>
  <si>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</si>
  <si>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</si>
  <si>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</si>
  <si>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</si>
  <si>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</si>
  <si>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</si>
  <si>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</si>
  <si>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</si>
  <si>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</si>
  <si>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</si>
  <si>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</si>
  <si>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</si>
  <si>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</si>
  <si>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</si>
  <si>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</si>
  <si>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</si>
  <si>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</si>
  <si>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</si>
  <si>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</si>
  <si>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</si>
  <si>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</si>
  <si>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</si>
  <si>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</si>
  <si>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</si>
  <si>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</si>
  <si>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</si>
  <si>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</si>
  <si>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</si>
  <si>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</si>
  <si>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</si>
  <si>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</si>
  <si>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</si>
  <si>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</si>
  <si>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</si>
  <si>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</si>
  <si>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</si>
  <si>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</si>
  <si>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</si>
  <si>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</si>
  <si>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</si>
  <si>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</si>
  <si>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</si>
  <si>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</si>
  <si>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</si>
  <si>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</si>
  <si>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</si>
  <si>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</si>
  <si>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</si>
  <si>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</si>
  <si>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</si>
  <si>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</si>
  <si>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</si>
  <si>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</si>
  <si>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</si>
  <si>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</si>
  <si>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</si>
  <si>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</si>
  <si>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</si>
  <si>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</si>
  <si>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</si>
  <si>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</si>
  <si>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</si>
  <si>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</si>
  <si>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</si>
  <si>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</si>
  <si>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</si>
  <si>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</si>
  <si>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</si>
  <si>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</si>
  <si>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</si>
  <si>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</si>
  <si>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</si>
  <si>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</si>
  <si>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</si>
  <si>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</si>
  <si>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</si>
  <si>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</si>
  <si>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</si>
  <si>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</si>
  <si>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</si>
  <si>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</si>
  <si>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</si>
  <si>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</si>
  <si>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</si>
  <si>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</si>
  <si>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</si>
  <si>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</si>
  <si>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</si>
  <si>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</si>
  <si>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</si>
  <si>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</si>
  <si>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</si>
  <si>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</si>
  <si>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</si>
  <si>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</si>
  <si>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</si>
  <si>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</si>
  <si>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</si>
  <si>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</si>
  <si>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</si>
  <si>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</si>
  <si>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</si>
  <si>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</si>
  <si>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</si>
  <si>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</si>
  <si>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</si>
  <si>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</si>
  <si>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</si>
  <si>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</si>
  <si>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</si>
  <si>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</si>
  <si>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</si>
  <si>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</si>
  <si>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</si>
  <si>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</si>
  <si>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</si>
  <si>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</si>
  <si>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</si>
  <si>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</si>
  <si>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</si>
  <si>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</si>
  <si>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</si>
  <si>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</si>
  <si>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</si>
  <si>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</si>
  <si>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</si>
  <si>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种迅</t>
    <phoneticPr fontId="1" type="noConversion"/>
  </si>
  <si>
    <t>汤婷婷</t>
    <phoneticPr fontId="1" type="noConversion"/>
  </si>
  <si>
    <t>KYSYSQ20250327001</t>
  </si>
  <si>
    <t>107-45312019009</t>
  </si>
  <si>
    <t>费星宇(葛世杰)</t>
    <phoneticPr fontId="1" type="noConversion"/>
  </si>
  <si>
    <t>李贝贝</t>
    <phoneticPr fontId="1" type="noConversion"/>
  </si>
  <si>
    <t>KYSYSQ20250626004</t>
  </si>
  <si>
    <t>程萧阳</t>
  </si>
  <si>
    <t>11070-40042025007</t>
  </si>
  <si>
    <t>汪权</t>
    <phoneticPr fontId="1" type="noConversion"/>
  </si>
  <si>
    <t>11070-41512023015</t>
    <phoneticPr fontId="1" type="noConversion"/>
  </si>
  <si>
    <t>KYSYSQ20250718001</t>
    <phoneticPr fontId="1" type="noConversion"/>
  </si>
  <si>
    <t>（1200t+采集仪）*4</t>
    <phoneticPr fontId="1" type="noConversion"/>
  </si>
  <si>
    <t>KYSYSQ20250724002</t>
  </si>
  <si>
    <t>赵猛</t>
    <phoneticPr fontId="1" type="noConversion"/>
  </si>
  <si>
    <t>11070-41312022003</t>
  </si>
  <si>
    <t>11070-41382024001</t>
    <phoneticPr fontId="1" type="noConversion"/>
  </si>
  <si>
    <t>KYSYSQ20241205001</t>
    <phoneticPr fontId="1" type="noConversion"/>
  </si>
  <si>
    <t>汪健，7.29</t>
    <phoneticPr fontId="1" type="noConversion"/>
  </si>
  <si>
    <t>刘一帆，7.29</t>
    <phoneticPr fontId="1" type="noConversion"/>
  </si>
  <si>
    <t>胶砂试验机</t>
    <phoneticPr fontId="1" type="noConversion"/>
  </si>
  <si>
    <t>叶平，7.30</t>
    <phoneticPr fontId="1" type="noConversion"/>
  </si>
  <si>
    <t>宁晓龙，7.31</t>
    <phoneticPr fontId="1" type="noConversion"/>
  </si>
  <si>
    <t>徐尔东，8.1</t>
    <phoneticPr fontId="1" type="noConversion"/>
  </si>
  <si>
    <t>淡梦麟，8.1</t>
    <phoneticPr fontId="1" type="noConversion"/>
  </si>
  <si>
    <t>叶平，8.1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</si>
</sst>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family val="2"/>
      <charset val="134"/>
    </font>
    <font>
      <sz val="11"/>
      <color rgb="FFFF0000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0"/>
  <sheetViews>
    <sheetView tabSelected="1" topLeftCell="A79" zoomScale="120" zoomScaleNormal="120" workbookViewId="0">
      <selection activeCell="G89" sqref="G89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8" customFormat="1">
      <c r="A1" s="80" t="s">
        <v>0</v>
      </c>
      <c r="B1" s="80" t="s">
        <v>1</v>
      </c>
      <c r="C1" s="80" t="s">
        <v>13</v>
      </c>
      <c r="D1" s="80" t="s">
        <v>192</v>
      </c>
      <c r="E1" s="80" t="s">
        <v>4</v>
      </c>
      <c r="F1" s="80" t="s">
        <v>2</v>
      </c>
      <c r="G1" s="80" t="s">
        <v>5</v>
      </c>
      <c r="H1" s="81" t="s">
        <v>6</v>
      </c>
      <c r="I1" s="81" t="s">
        <v>9</v>
      </c>
      <c r="J1" s="80" t="s">
        <v>10</v>
      </c>
      <c r="K1"/>
      <c r="L1" s="3"/>
      <c r="M1" s="3"/>
    </row>
    <row r="2" spans="1:13" s="58" customFormat="1">
      <c r="A2" s="56" t="s">
        <v>7</v>
      </c>
      <c r="B2" s="57" t="s">
        <v>8</v>
      </c>
      <c r="C2" s="57" t="s">
        <v>16</v>
      </c>
      <c r="D2" s="58" t="s">
        <v>121</v>
      </c>
      <c r="E2" s="58">
        <v>10</v>
      </c>
      <c r="F2" s="94">
        <v>60</v>
      </c>
      <c r="G2" s="58">
        <v>0</v>
      </c>
      <c r="I2" s="58" t="s">
        <v>200</v>
      </c>
      <c r="J2" s="95" t="s">
        <v>201</v>
      </c>
      <c r="L2" s="3"/>
      <c r="M2" s="3"/>
    </row>
    <row r="3" spans="1:13" s="58" customFormat="1">
      <c r="A3" s="56" t="s">
        <v>7</v>
      </c>
      <c r="B3" s="57" t="s">
        <v>8</v>
      </c>
      <c r="C3" s="57" t="s">
        <v>16</v>
      </c>
      <c r="D3" s="58" t="s">
        <v>121</v>
      </c>
      <c r="E3" s="94">
        <v>15</v>
      </c>
      <c r="F3" s="58">
        <f>E3*6</f>
        <v>90</v>
      </c>
      <c r="G3" s="58">
        <v>0</v>
      </c>
      <c r="I3" s="58" t="s">
        <v>200</v>
      </c>
      <c r="J3" s="95" t="s">
        <v>201</v>
      </c>
      <c r="L3" s="3"/>
      <c r="M3" s="3"/>
    </row>
    <row r="4" spans="1:13" s="58" customFormat="1" ht="15.6">
      <c r="A4" s="56" t="s">
        <v>7</v>
      </c>
      <c r="B4" s="57" t="s">
        <v>8</v>
      </c>
      <c r="C4" s="57" t="s">
        <v>14</v>
      </c>
      <c r="D4" s="58" t="s">
        <v>120</v>
      </c>
      <c r="E4" s="58">
        <v>5</v>
      </c>
      <c r="F4" s="94">
        <v>30</v>
      </c>
      <c r="G4" s="58">
        <v>0</v>
      </c>
      <c r="I4" s="58" t="s">
        <v>180</v>
      </c>
      <c r="J4" s="58" t="s">
        <v>181</v>
      </c>
      <c r="K4" s="96"/>
      <c r="L4" s="3"/>
      <c r="M4" s="3"/>
    </row>
    <row r="5" spans="1:13" s="58" customFormat="1">
      <c r="A5" s="56" t="s">
        <v>7</v>
      </c>
      <c r="B5" s="57" t="s">
        <v>8</v>
      </c>
      <c r="C5" s="57" t="s">
        <v>16</v>
      </c>
      <c r="D5" s="58" t="s">
        <v>121</v>
      </c>
      <c r="E5" s="58">
        <v>5</v>
      </c>
      <c r="F5" s="94">
        <v>30</v>
      </c>
      <c r="G5" s="58">
        <v>0</v>
      </c>
      <c r="I5" s="58" t="s">
        <v>17</v>
      </c>
      <c r="J5" s="58" t="s">
        <v>18</v>
      </c>
      <c r="L5" s="3"/>
      <c r="M5" s="3"/>
    </row>
    <row r="6" spans="1:13" s="58" customFormat="1">
      <c r="A6" s="56" t="s">
        <v>122</v>
      </c>
      <c r="B6" s="57" t="s">
        <v>123</v>
      </c>
      <c r="C6" s="58" t="s">
        <v>11</v>
      </c>
      <c r="D6" s="58" t="s">
        <v>124</v>
      </c>
      <c r="E6" s="58">
        <v>15</v>
      </c>
      <c r="F6" s="58">
        <v>90</v>
      </c>
      <c r="G6" s="58">
        <v>0</v>
      </c>
      <c r="I6" s="58" t="s">
        <v>125</v>
      </c>
      <c r="J6" s="58" t="s">
        <v>12</v>
      </c>
      <c r="L6" s="3"/>
      <c r="M6" s="3"/>
    </row>
    <row r="7" spans="1:13" s="58" customFormat="1">
      <c r="A7" s="56" t="s">
        <v>7</v>
      </c>
      <c r="B7" s="57" t="s">
        <v>8</v>
      </c>
      <c r="C7" s="57" t="s">
        <v>16</v>
      </c>
      <c r="D7" s="58" t="s">
        <v>121</v>
      </c>
      <c r="E7" s="58">
        <v>5</v>
      </c>
      <c r="F7" s="94">
        <v>30</v>
      </c>
      <c r="G7" s="58">
        <v>0</v>
      </c>
      <c r="J7" s="58" t="s">
        <v>19</v>
      </c>
      <c r="L7" s="3"/>
      <c r="M7" s="3"/>
    </row>
    <row r="8" spans="1:13" s="58" customFormat="1">
      <c r="A8" s="56" t="s">
        <v>7</v>
      </c>
      <c r="B8" s="57" t="s">
        <v>8</v>
      </c>
      <c r="C8" s="57" t="s">
        <v>14</v>
      </c>
      <c r="D8" s="58" t="s">
        <v>120</v>
      </c>
      <c r="E8" s="56">
        <v>5</v>
      </c>
      <c r="F8" s="94">
        <v>30</v>
      </c>
      <c r="G8" s="58">
        <v>0</v>
      </c>
      <c r="H8" s="57"/>
      <c r="J8" s="58" t="s">
        <v>19</v>
      </c>
      <c r="L8" s="3"/>
      <c r="M8" s="3"/>
    </row>
    <row r="9" spans="1:13" s="58" customFormat="1" ht="14.4" thickBot="1">
      <c r="A9" s="56" t="s">
        <v>7</v>
      </c>
      <c r="B9" s="57" t="s">
        <v>8</v>
      </c>
      <c r="C9" s="57" t="s">
        <v>203</v>
      </c>
      <c r="D9" s="58" t="s">
        <v>204</v>
      </c>
      <c r="E9" s="56">
        <v>2</v>
      </c>
      <c r="F9" s="94">
        <v>12</v>
      </c>
      <c r="G9" s="58">
        <v>0</v>
      </c>
      <c r="H9" s="57"/>
      <c r="I9" s="58" t="s">
        <v>205</v>
      </c>
      <c r="J9" t="s">
        <v>206</v>
      </c>
      <c r="L9" s="3"/>
      <c r="M9" s="3"/>
    </row>
    <row r="10" spans="1:13" s="58" customFormat="1">
      <c r="A10" s="56" t="s">
        <v>7</v>
      </c>
      <c r="B10" s="57" t="s">
        <v>8</v>
      </c>
      <c r="C10" s="57" t="s">
        <v>48</v>
      </c>
      <c r="E10" s="56">
        <v>2</v>
      </c>
      <c r="F10" s="94">
        <v>12</v>
      </c>
      <c r="G10" s="58">
        <v>0</v>
      </c>
      <c r="H10" s="57"/>
      <c r="I10" s="98"/>
      <c r="J10"/>
      <c r="L10" s="3"/>
      <c r="M10" s="3"/>
    </row>
    <row r="11" spans="1:13" s="58" customFormat="1">
      <c r="A11" s="56" t="s">
        <v>7</v>
      </c>
      <c r="B11" s="57" t="s">
        <v>8</v>
      </c>
      <c r="C11" s="57" t="s">
        <v>212</v>
      </c>
      <c r="D11" s="58" t="s">
        <v>215</v>
      </c>
      <c r="E11" s="56">
        <v>80</v>
      </c>
      <c r="F11" s="94">
        <v>480</v>
      </c>
      <c r="G11" s="58">
        <f>575*4</f>
        <v>2300</v>
      </c>
      <c r="H11" s="57" t="s">
        <v>219</v>
      </c>
      <c r="I11" s="58" t="s">
        <v>213</v>
      </c>
      <c r="J11" s="95" t="s">
        <v>214</v>
      </c>
      <c r="L11" s="3"/>
      <c r="M11" s="3"/>
    </row>
    <row r="12" spans="1:13" s="58" customFormat="1">
      <c r="A12" s="56" t="s">
        <v>7</v>
      </c>
      <c r="B12" s="57" t="s">
        <v>8</v>
      </c>
      <c r="C12" s="57" t="s">
        <v>40</v>
      </c>
      <c r="D12" s="58" t="s">
        <v>222</v>
      </c>
      <c r="E12" s="56">
        <v>30</v>
      </c>
      <c r="F12" s="94">
        <f>E12*6</f>
        <v>180</v>
      </c>
      <c r="G12" s="58">
        <v>0</v>
      </c>
      <c r="H12" s="57"/>
      <c r="I12" s="58" t="s">
        <v>220</v>
      </c>
      <c r="J12" s="107" t="s">
        <v>221</v>
      </c>
      <c r="L12" s="3"/>
      <c r="M12" s="3"/>
    </row>
    <row r="13" spans="1:13" s="58" customFormat="1">
      <c r="A13" s="56" t="s">
        <v>7</v>
      </c>
      <c r="B13" s="57" t="s">
        <v>8</v>
      </c>
      <c r="C13" s="57" t="s">
        <v>207</v>
      </c>
      <c r="D13" s="58" t="s">
        <v>210</v>
      </c>
      <c r="E13" s="56">
        <v>5</v>
      </c>
      <c r="F13" s="94">
        <f>5*6</f>
        <v>30</v>
      </c>
      <c r="G13" s="58">
        <v>0</v>
      </c>
      <c r="H13" s="57"/>
      <c r="I13" s="58" t="s">
        <v>209</v>
      </c>
      <c r="J13" t="s">
        <v>208</v>
      </c>
      <c r="L13" s="3"/>
      <c r="M13" s="3"/>
    </row>
    <row r="14" spans="1:13" s="58" customFormat="1" ht="14.4" thickBot="1">
      <c r="A14" s="16"/>
      <c r="B14" s="17"/>
      <c r="C14" s="57"/>
      <c r="E14" s="60"/>
      <c r="F14" s="61">
        <f>SUM(F2:F13)</f>
        <v>1074</v>
      </c>
      <c r="G14" s="61">
        <f>SUM(G2:G13)</f>
        <v>2300</v>
      </c>
      <c r="H14"/>
      <c r="J14"/>
      <c r="K14"/>
      <c r="L14" s="3"/>
      <c r="M14" s="3"/>
    </row>
    <row r="15" spans="1:13" s="58" customFormat="1">
      <c r="A15" s="56"/>
      <c r="B15" s="57"/>
      <c r="C15" s="57"/>
      <c r="D15" s="98"/>
      <c r="F15" s="59"/>
      <c r="G15" s="59"/>
      <c r="L15" s="3"/>
      <c r="M15" s="3"/>
    </row>
    <row r="16" spans="1:13">
      <c r="A16" s="5"/>
      <c r="B16" s="6"/>
      <c r="C16" s="6"/>
      <c r="F16" s="12"/>
      <c r="G16" s="12"/>
    </row>
    <row r="17" spans="1:10">
      <c r="A17" s="83" t="s">
        <v>141</v>
      </c>
      <c r="B17" s="83" t="s">
        <v>142</v>
      </c>
      <c r="C17" s="83" t="s">
        <v>143</v>
      </c>
      <c r="D17" s="83" t="s">
        <v>144</v>
      </c>
      <c r="E17" s="84" t="s">
        <v>145</v>
      </c>
      <c r="F17" s="84" t="s">
        <v>146</v>
      </c>
      <c r="G17" s="85" t="s">
        <v>147</v>
      </c>
      <c r="H17" s="85" t="s">
        <v>148</v>
      </c>
      <c r="I17" s="83" t="s">
        <v>149</v>
      </c>
      <c r="J17" s="83" t="s">
        <v>150</v>
      </c>
    </row>
    <row r="18" spans="1:10">
      <c r="A18" s="86" t="s">
        <v>194</v>
      </c>
      <c r="B18" s="104" t="s">
        <v>20</v>
      </c>
      <c r="C18" s="19" t="s">
        <v>21</v>
      </c>
      <c r="D18" s="19" t="s">
        <v>22</v>
      </c>
      <c r="E18" s="19">
        <v>1</v>
      </c>
      <c r="F18" s="104">
        <f t="shared" ref="F18:F23" si="0">E18*6</f>
        <v>6</v>
      </c>
      <c r="G18" s="104"/>
      <c r="H18" s="104"/>
      <c r="I18" s="104"/>
      <c r="J18" s="104" t="s">
        <v>23</v>
      </c>
    </row>
    <row r="19" spans="1:10">
      <c r="A19" s="86" t="s">
        <v>194</v>
      </c>
      <c r="B19" s="104" t="s">
        <v>20</v>
      </c>
      <c r="C19" s="19" t="s">
        <v>24</v>
      </c>
      <c r="D19" s="104"/>
      <c r="E19" s="19">
        <v>60</v>
      </c>
      <c r="F19" s="104">
        <f t="shared" si="0"/>
        <v>360</v>
      </c>
      <c r="G19" s="104"/>
      <c r="H19" s="104"/>
      <c r="I19" s="104"/>
      <c r="J19" s="104" t="s">
        <v>23</v>
      </c>
    </row>
    <row r="20" spans="1:10">
      <c r="A20" s="86" t="s">
        <v>194</v>
      </c>
      <c r="B20" s="104" t="s">
        <v>20</v>
      </c>
      <c r="C20" s="19" t="s">
        <v>25</v>
      </c>
      <c r="D20" s="19" t="s">
        <v>126</v>
      </c>
      <c r="E20" s="19">
        <v>7</v>
      </c>
      <c r="F20" s="104">
        <f t="shared" si="0"/>
        <v>42</v>
      </c>
      <c r="G20" s="19"/>
      <c r="H20" s="19"/>
      <c r="I20" s="19"/>
      <c r="J20" s="104" t="s">
        <v>23</v>
      </c>
    </row>
    <row r="21" spans="1:10">
      <c r="A21" s="86" t="s">
        <v>194</v>
      </c>
      <c r="B21" s="104" t="s">
        <v>20</v>
      </c>
      <c r="C21" s="19" t="s">
        <v>26</v>
      </c>
      <c r="D21" s="82" t="s">
        <v>127</v>
      </c>
      <c r="E21" s="19">
        <v>1</v>
      </c>
      <c r="F21" s="104">
        <f t="shared" si="0"/>
        <v>6</v>
      </c>
      <c r="G21" s="19"/>
      <c r="H21" s="19"/>
      <c r="I21" s="104"/>
      <c r="J21" s="104" t="s">
        <v>23</v>
      </c>
    </row>
    <row r="22" spans="1:10">
      <c r="A22" s="86" t="s">
        <v>194</v>
      </c>
      <c r="B22" s="104" t="s">
        <v>20</v>
      </c>
      <c r="C22" s="19" t="s">
        <v>27</v>
      </c>
      <c r="D22" s="19" t="s">
        <v>28</v>
      </c>
      <c r="E22" s="19">
        <f>ROUNDUP(15.66,0)</f>
        <v>16</v>
      </c>
      <c r="F22" s="104">
        <f t="shared" si="0"/>
        <v>96</v>
      </c>
      <c r="G22" s="19"/>
      <c r="H22" s="19"/>
      <c r="I22" s="105" t="s">
        <v>191</v>
      </c>
      <c r="J22" s="104"/>
    </row>
    <row r="23" spans="1:10">
      <c r="A23" s="86" t="s">
        <v>194</v>
      </c>
      <c r="B23" s="104" t="s">
        <v>20</v>
      </c>
      <c r="C23" s="82" t="s">
        <v>29</v>
      </c>
      <c r="D23" s="19" t="s">
        <v>128</v>
      </c>
      <c r="E23" s="19">
        <v>2</v>
      </c>
      <c r="F23" s="104">
        <f t="shared" si="0"/>
        <v>12</v>
      </c>
      <c r="G23" s="19"/>
      <c r="H23" s="19"/>
      <c r="I23" s="104" t="s">
        <v>129</v>
      </c>
      <c r="J23" s="19"/>
    </row>
    <row r="24" spans="1:10">
      <c r="A24" s="86" t="s">
        <v>194</v>
      </c>
      <c r="B24" s="104" t="s">
        <v>30</v>
      </c>
      <c r="C24" s="19" t="s">
        <v>31</v>
      </c>
      <c r="D24" s="19" t="s">
        <v>32</v>
      </c>
      <c r="E24" s="19">
        <v>13</v>
      </c>
      <c r="F24" s="104">
        <v>13</v>
      </c>
      <c r="G24" s="108"/>
      <c r="H24" s="82"/>
      <c r="I24" s="19" t="s">
        <v>33</v>
      </c>
      <c r="J24" s="19" t="s">
        <v>202</v>
      </c>
    </row>
    <row r="25" spans="1:10">
      <c r="A25" s="86" t="s">
        <v>194</v>
      </c>
      <c r="B25" s="104" t="s">
        <v>30</v>
      </c>
      <c r="C25" s="19" t="s">
        <v>31</v>
      </c>
      <c r="D25" s="19" t="s">
        <v>32</v>
      </c>
      <c r="E25" s="19">
        <v>163</v>
      </c>
      <c r="F25" s="104">
        <f>E25*6</f>
        <v>978</v>
      </c>
      <c r="G25" s="109">
        <f>F25*0.5</f>
        <v>489</v>
      </c>
      <c r="H25" s="82"/>
      <c r="I25" s="19" t="s">
        <v>33</v>
      </c>
      <c r="J25" s="106"/>
    </row>
    <row r="26" spans="1:10">
      <c r="A26" s="86"/>
      <c r="B26" s="86"/>
      <c r="C26" s="19"/>
      <c r="D26" s="19"/>
      <c r="E26" s="19"/>
      <c r="F26" s="90">
        <f>SUM(F18:F25)</f>
        <v>1513</v>
      </c>
      <c r="G26" s="90">
        <f>SUM(G18:G25)</f>
        <v>489</v>
      </c>
      <c r="H26" s="82"/>
      <c r="I26" s="19"/>
      <c r="J26" s="19"/>
    </row>
    <row r="27" spans="1:10">
      <c r="A27" s="86"/>
      <c r="B27" s="86"/>
      <c r="C27" s="19"/>
      <c r="D27" s="19"/>
      <c r="E27" s="19"/>
      <c r="F27" s="90"/>
      <c r="G27" s="90"/>
      <c r="H27" s="82"/>
      <c r="I27" s="19"/>
      <c r="J27" s="19"/>
    </row>
    <row r="28" spans="1:10">
      <c r="A28" s="86"/>
      <c r="B28" s="86"/>
      <c r="C28" s="19"/>
      <c r="D28" s="19"/>
      <c r="E28" s="19"/>
      <c r="F28" s="90"/>
      <c r="G28" s="90"/>
      <c r="H28" s="82"/>
      <c r="I28" s="19"/>
      <c r="J28" s="19"/>
    </row>
    <row r="29" spans="1:10">
      <c r="J29" s="89"/>
    </row>
    <row r="30" spans="1:10">
      <c r="A30" s="2" t="s">
        <v>0</v>
      </c>
      <c r="B30" s="2" t="s">
        <v>1</v>
      </c>
      <c r="C30" s="2" t="s">
        <v>13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9</v>
      </c>
      <c r="J30" s="4" t="s">
        <v>10</v>
      </c>
    </row>
    <row r="31" spans="1:10">
      <c r="A31" s="5" t="s">
        <v>119</v>
      </c>
      <c r="B31" s="77">
        <v>109</v>
      </c>
      <c r="C31" s="20" t="s">
        <v>14</v>
      </c>
      <c r="D31" s="20" t="s">
        <v>223</v>
      </c>
      <c r="E31" s="20">
        <v>25</v>
      </c>
      <c r="F31" s="20">
        <f t="shared" ref="F31:F37" si="1">E31</f>
        <v>25</v>
      </c>
      <c r="G31" s="20">
        <v>50</v>
      </c>
      <c r="H31" s="20" t="s">
        <v>182</v>
      </c>
      <c r="I31" s="20" t="s">
        <v>224</v>
      </c>
      <c r="J31" s="20" t="s">
        <v>225</v>
      </c>
    </row>
    <row r="32" spans="1:10">
      <c r="A32" s="5" t="s">
        <v>119</v>
      </c>
      <c r="B32" s="21">
        <v>109</v>
      </c>
      <c r="C32" s="20" t="s">
        <v>216</v>
      </c>
      <c r="D32" s="22" t="s">
        <v>217</v>
      </c>
      <c r="E32" s="22">
        <v>10</v>
      </c>
      <c r="F32" s="20">
        <f t="shared" si="1"/>
        <v>10</v>
      </c>
      <c r="G32" s="78"/>
      <c r="H32" s="22"/>
      <c r="I32" s="22" t="s">
        <v>218</v>
      </c>
      <c r="J32" s="22" t="s">
        <v>226</v>
      </c>
    </row>
    <row r="33" spans="1:10">
      <c r="A33" s="5" t="s">
        <v>119</v>
      </c>
      <c r="B33" s="23">
        <v>109</v>
      </c>
      <c r="C33" s="22" t="s">
        <v>46</v>
      </c>
      <c r="D33" s="22" t="s">
        <v>138</v>
      </c>
      <c r="E33" s="22">
        <v>25</v>
      </c>
      <c r="F33" s="20">
        <f t="shared" si="1"/>
        <v>25</v>
      </c>
      <c r="G33" s="78">
        <v>50</v>
      </c>
      <c r="H33" s="22" t="s">
        <v>227</v>
      </c>
      <c r="I33" s="24" t="s">
        <v>139</v>
      </c>
      <c r="J33" s="22" t="s">
        <v>228</v>
      </c>
    </row>
    <row r="34" spans="1:10">
      <c r="A34" s="5" t="s">
        <v>119</v>
      </c>
      <c r="B34" s="21">
        <v>206</v>
      </c>
      <c r="C34" s="22" t="s">
        <v>35</v>
      </c>
      <c r="D34" s="22" t="s">
        <v>195</v>
      </c>
      <c r="E34" s="22">
        <v>10</v>
      </c>
      <c r="F34" s="20">
        <f t="shared" si="1"/>
        <v>10</v>
      </c>
      <c r="G34" s="78"/>
      <c r="H34" s="22"/>
      <c r="I34" s="22" t="s">
        <v>37</v>
      </c>
      <c r="J34" s="22" t="s">
        <v>229</v>
      </c>
    </row>
    <row r="35" spans="1:10">
      <c r="A35" s="5" t="s">
        <v>119</v>
      </c>
      <c r="B35" s="25">
        <v>104</v>
      </c>
      <c r="C35" s="22" t="s">
        <v>35</v>
      </c>
      <c r="D35" s="22" t="s">
        <v>195</v>
      </c>
      <c r="E35" s="22">
        <v>10</v>
      </c>
      <c r="F35" s="20">
        <f t="shared" si="1"/>
        <v>10</v>
      </c>
      <c r="G35" s="78"/>
      <c r="H35" s="22"/>
      <c r="I35" s="24" t="s">
        <v>37</v>
      </c>
      <c r="J35" s="22" t="s">
        <v>230</v>
      </c>
    </row>
    <row r="36" spans="1:10">
      <c r="A36" s="5" t="s">
        <v>119</v>
      </c>
      <c r="B36" s="25">
        <v>109</v>
      </c>
      <c r="C36" s="22" t="s">
        <v>40</v>
      </c>
      <c r="D36" s="22" t="s">
        <v>41</v>
      </c>
      <c r="E36" s="22">
        <v>25</v>
      </c>
      <c r="F36" s="20">
        <f t="shared" si="1"/>
        <v>25</v>
      </c>
      <c r="G36" s="78">
        <v>50</v>
      </c>
      <c r="H36" s="22" t="s">
        <v>182</v>
      </c>
      <c r="I36" s="24" t="s">
        <v>42</v>
      </c>
      <c r="J36" s="22" t="s">
        <v>231</v>
      </c>
    </row>
    <row r="37" spans="1:10">
      <c r="A37" s="5" t="s">
        <v>119</v>
      </c>
      <c r="B37" s="25">
        <v>109</v>
      </c>
      <c r="C37" s="22" t="s">
        <v>46</v>
      </c>
      <c r="D37" s="22" t="s">
        <v>138</v>
      </c>
      <c r="E37" s="22">
        <v>25</v>
      </c>
      <c r="F37" s="20">
        <f t="shared" si="1"/>
        <v>25</v>
      </c>
      <c r="G37" s="78">
        <v>50</v>
      </c>
      <c r="H37" s="22" t="s">
        <v>227</v>
      </c>
      <c r="I37" s="24" t="s">
        <v>139</v>
      </c>
      <c r="J37" s="22" t="s">
        <v>232</v>
      </c>
    </row>
    <row r="38" spans="1:10">
      <c r="A38" s="5" t="s">
        <v>119</v>
      </c>
      <c r="B38" s="87" t="s">
        <v>137</v>
      </c>
      <c r="C38" s="87" t="s">
        <v>48</v>
      </c>
      <c r="D38" s="87" t="s">
        <v>43</v>
      </c>
      <c r="E38" s="87">
        <v>1.5</v>
      </c>
      <c r="F38" s="87">
        <f>E38*6</f>
        <v>9</v>
      </c>
      <c r="G38" s="87"/>
      <c r="H38" s="87"/>
      <c r="I38" s="87" t="s">
        <v>44</v>
      </c>
      <c r="J38" s="87" t="s">
        <v>49</v>
      </c>
    </row>
    <row r="39" spans="1:10">
      <c r="A39" s="5" t="s">
        <v>119</v>
      </c>
      <c r="B39" s="87" t="s">
        <v>190</v>
      </c>
      <c r="C39" s="87" t="s">
        <v>16</v>
      </c>
      <c r="D39" s="87" t="s">
        <v>135</v>
      </c>
      <c r="E39" s="87">
        <v>8</v>
      </c>
      <c r="F39" s="87">
        <f t="shared" ref="F39:F48" si="2">E39*6</f>
        <v>48</v>
      </c>
      <c r="G39" s="87"/>
      <c r="H39" s="87"/>
      <c r="I39" s="87" t="s">
        <v>136</v>
      </c>
      <c r="J39" s="87" t="s">
        <v>49</v>
      </c>
    </row>
    <row r="40" spans="1:10">
      <c r="A40" s="5" t="s">
        <v>119</v>
      </c>
      <c r="B40" s="87" t="s">
        <v>47</v>
      </c>
      <c r="C40" s="87" t="s">
        <v>38</v>
      </c>
      <c r="D40" s="87" t="s">
        <v>39</v>
      </c>
      <c r="E40" s="87">
        <v>4.5</v>
      </c>
      <c r="F40" s="87">
        <f t="shared" si="2"/>
        <v>27</v>
      </c>
      <c r="G40" s="87"/>
      <c r="H40" s="87"/>
      <c r="I40" s="87" t="s">
        <v>50</v>
      </c>
      <c r="J40" s="87" t="s">
        <v>49</v>
      </c>
    </row>
    <row r="41" spans="1:10">
      <c r="A41" s="5" t="s">
        <v>119</v>
      </c>
      <c r="B41" s="87" t="s">
        <v>47</v>
      </c>
      <c r="C41" s="87" t="s">
        <v>45</v>
      </c>
      <c r="D41" s="87" t="s">
        <v>130</v>
      </c>
      <c r="E41" s="87">
        <v>4.5</v>
      </c>
      <c r="F41" s="87">
        <f t="shared" si="2"/>
        <v>27</v>
      </c>
      <c r="G41" s="87"/>
      <c r="H41" s="87"/>
      <c r="I41" s="87" t="s">
        <v>131</v>
      </c>
      <c r="J41" s="87" t="s">
        <v>49</v>
      </c>
    </row>
    <row r="42" spans="1:10">
      <c r="A42" s="5" t="s">
        <v>119</v>
      </c>
      <c r="B42" s="87" t="s">
        <v>47</v>
      </c>
      <c r="C42" s="87" t="s">
        <v>51</v>
      </c>
      <c r="D42" s="87"/>
      <c r="E42" s="87">
        <v>1.5</v>
      </c>
      <c r="F42" s="87">
        <f t="shared" si="2"/>
        <v>9</v>
      </c>
      <c r="G42" s="87"/>
      <c r="H42" s="87"/>
      <c r="I42" s="87"/>
      <c r="J42" s="87" t="s">
        <v>49</v>
      </c>
    </row>
    <row r="43" spans="1:10">
      <c r="A43" s="5" t="s">
        <v>119</v>
      </c>
      <c r="B43" s="87" t="s">
        <v>47</v>
      </c>
      <c r="C43" s="87" t="s">
        <v>46</v>
      </c>
      <c r="D43" s="87" t="s">
        <v>138</v>
      </c>
      <c r="E43" s="87">
        <v>1.5</v>
      </c>
      <c r="F43" s="87">
        <f t="shared" si="2"/>
        <v>9</v>
      </c>
      <c r="G43" s="87"/>
      <c r="H43" s="87"/>
      <c r="I43" s="87" t="s">
        <v>139</v>
      </c>
      <c r="J43" s="87" t="s">
        <v>49</v>
      </c>
    </row>
    <row r="44" spans="1:10">
      <c r="A44" s="5" t="s">
        <v>119</v>
      </c>
      <c r="B44" s="87" t="s">
        <v>47</v>
      </c>
      <c r="C44" s="87" t="s">
        <v>40</v>
      </c>
      <c r="D44" s="87" t="s">
        <v>41</v>
      </c>
      <c r="E44" s="87">
        <v>11</v>
      </c>
      <c r="F44" s="87">
        <f t="shared" si="2"/>
        <v>66</v>
      </c>
      <c r="G44" s="87"/>
      <c r="H44" s="87"/>
      <c r="I44" s="87" t="s">
        <v>42</v>
      </c>
      <c r="J44" s="87" t="s">
        <v>49</v>
      </c>
    </row>
    <row r="45" spans="1:10">
      <c r="A45" s="5" t="s">
        <v>119</v>
      </c>
      <c r="B45" s="87" t="s">
        <v>47</v>
      </c>
      <c r="C45" s="87" t="s">
        <v>35</v>
      </c>
      <c r="D45" s="87" t="s">
        <v>36</v>
      </c>
      <c r="E45" s="87">
        <v>10</v>
      </c>
      <c r="F45" s="87">
        <f t="shared" si="2"/>
        <v>60</v>
      </c>
      <c r="G45" s="87"/>
      <c r="H45" s="87"/>
      <c r="I45" s="87" t="s">
        <v>37</v>
      </c>
      <c r="J45" s="87" t="s">
        <v>49</v>
      </c>
    </row>
    <row r="46" spans="1:10">
      <c r="A46" s="5" t="s">
        <v>119</v>
      </c>
      <c r="B46" s="87" t="s">
        <v>140</v>
      </c>
      <c r="C46" s="87" t="s">
        <v>14</v>
      </c>
      <c r="D46" s="87" t="s">
        <v>34</v>
      </c>
      <c r="E46" s="87">
        <v>4.5</v>
      </c>
      <c r="F46" s="87">
        <f t="shared" si="2"/>
        <v>27</v>
      </c>
      <c r="G46" s="87"/>
      <c r="H46" s="87"/>
      <c r="I46" s="87" t="s">
        <v>52</v>
      </c>
      <c r="J46" s="87" t="s">
        <v>49</v>
      </c>
    </row>
    <row r="47" spans="1:10">
      <c r="A47" s="5" t="s">
        <v>119</v>
      </c>
      <c r="B47" s="87">
        <v>109</v>
      </c>
      <c r="C47" s="87" t="s">
        <v>15</v>
      </c>
      <c r="D47" s="87" t="s">
        <v>174</v>
      </c>
      <c r="E47" s="87">
        <v>3</v>
      </c>
      <c r="F47" s="87">
        <f t="shared" si="2"/>
        <v>18</v>
      </c>
      <c r="G47" s="87"/>
      <c r="H47" s="87"/>
      <c r="I47" s="87" t="s">
        <v>175</v>
      </c>
      <c r="J47" s="87" t="s">
        <v>49</v>
      </c>
    </row>
    <row r="48" spans="1:10">
      <c r="A48" s="5" t="s">
        <v>119</v>
      </c>
      <c r="B48" s="87" t="s">
        <v>47</v>
      </c>
      <c r="C48" s="87" t="s">
        <v>132</v>
      </c>
      <c r="D48" s="87" t="s">
        <v>133</v>
      </c>
      <c r="E48" s="87">
        <v>1.5</v>
      </c>
      <c r="F48" s="87">
        <f t="shared" si="2"/>
        <v>9</v>
      </c>
      <c r="G48" s="87"/>
      <c r="H48" s="87"/>
      <c r="I48" s="87" t="s">
        <v>134</v>
      </c>
      <c r="J48" s="87" t="s">
        <v>49</v>
      </c>
    </row>
    <row r="49" spans="1:13" s="58" customFormat="1">
      <c r="A49" s="5"/>
      <c r="B49" s="14"/>
      <c r="C49" s="14"/>
      <c r="D49" s="14"/>
      <c r="E49" s="14"/>
      <c r="F49" s="79">
        <f>SUM(F31:F48)</f>
        <v>439</v>
      </c>
      <c r="G49" s="79">
        <f>SUM(G31:G48)</f>
        <v>200</v>
      </c>
      <c r="H49" s="14"/>
      <c r="I49" s="14"/>
      <c r="J49" s="14"/>
      <c r="K49" s="3"/>
      <c r="L49" s="3"/>
      <c r="M49" s="3"/>
    </row>
    <row r="50" spans="1:13" s="58" customFormat="1">
      <c r="A50" s="5"/>
      <c r="B50" s="14"/>
      <c r="C50" s="14"/>
      <c r="D50" s="14"/>
      <c r="E50" s="14"/>
      <c r="F50" s="14"/>
      <c r="G50" s="14"/>
      <c r="H50" s="14"/>
      <c r="I50" s="14"/>
      <c r="J50" s="14"/>
      <c r="K50" s="3"/>
      <c r="L50" s="3"/>
      <c r="M50" s="3"/>
    </row>
    <row r="51" spans="1:13">
      <c r="A51" s="5"/>
      <c r="D51" s="14"/>
      <c r="F51" s="13"/>
      <c r="G51" s="13"/>
      <c r="H51" s="14"/>
      <c r="I51" s="14"/>
      <c r="J51" s="14"/>
    </row>
    <row r="52" spans="1:13">
      <c r="A52" s="26" t="s">
        <v>141</v>
      </c>
      <c r="B52" s="26" t="s">
        <v>142</v>
      </c>
      <c r="C52" s="26" t="s">
        <v>143</v>
      </c>
      <c r="D52" s="26" t="s">
        <v>144</v>
      </c>
      <c r="E52" s="27" t="s">
        <v>145</v>
      </c>
      <c r="F52" s="27" t="s">
        <v>146</v>
      </c>
      <c r="G52" s="26" t="s">
        <v>147</v>
      </c>
      <c r="H52" s="26" t="s">
        <v>148</v>
      </c>
      <c r="I52" s="26" t="s">
        <v>149</v>
      </c>
      <c r="J52" s="26" t="s">
        <v>150</v>
      </c>
    </row>
    <row r="53" spans="1:13">
      <c r="A53" s="28" t="s">
        <v>53</v>
      </c>
      <c r="B53" s="15" t="s">
        <v>54</v>
      </c>
      <c r="C53" s="15" t="s">
        <v>55</v>
      </c>
      <c r="D53" s="29"/>
      <c r="E53" s="30">
        <v>8</v>
      </c>
      <c r="F53" s="30">
        <f>E53*12</f>
        <v>96</v>
      </c>
      <c r="G53" s="30">
        <v>0</v>
      </c>
      <c r="H53" s="15" t="s">
        <v>56</v>
      </c>
      <c r="I53" s="31" t="s">
        <v>57</v>
      </c>
      <c r="J53" s="15" t="s">
        <v>57</v>
      </c>
    </row>
    <row r="54" spans="1:13">
      <c r="A54" s="28"/>
      <c r="B54" s="15"/>
      <c r="C54" s="15"/>
      <c r="D54" s="15"/>
      <c r="E54" s="30"/>
      <c r="F54" s="33">
        <f>SUM(F53:F53)</f>
        <v>96</v>
      </c>
      <c r="G54" s="33">
        <f>SUM(G53:G53)</f>
        <v>0</v>
      </c>
      <c r="H54" s="15"/>
      <c r="I54" s="31"/>
      <c r="J54" s="15"/>
    </row>
    <row r="55" spans="1:13">
      <c r="A55" s="28"/>
      <c r="B55" s="15"/>
      <c r="C55"/>
      <c r="D55" s="15"/>
      <c r="E55" s="32"/>
      <c r="F55" s="30"/>
      <c r="G55" s="30"/>
      <c r="H55" s="15"/>
      <c r="I55"/>
      <c r="J55" s="15"/>
    </row>
    <row r="56" spans="1:13">
      <c r="A56" s="16"/>
      <c r="B56" s="17"/>
      <c r="C56" s="17"/>
      <c r="D56" s="18"/>
      <c r="E56" s="32"/>
      <c r="F56" s="33"/>
      <c r="G56" s="33"/>
      <c r="H56"/>
      <c r="I56" s="17"/>
      <c r="J56"/>
    </row>
    <row r="57" spans="1:13">
      <c r="A57" s="5"/>
      <c r="B57" s="6"/>
      <c r="C57" s="6"/>
      <c r="E57" s="10"/>
      <c r="F57" s="12"/>
      <c r="G57" s="12"/>
      <c r="H57" s="1"/>
      <c r="J57" s="1"/>
    </row>
    <row r="58" spans="1:13">
      <c r="A58" s="26" t="s">
        <v>141</v>
      </c>
      <c r="B58" s="26" t="s">
        <v>142</v>
      </c>
      <c r="C58" s="26" t="s">
        <v>143</v>
      </c>
      <c r="D58" s="26" t="s">
        <v>144</v>
      </c>
      <c r="E58" s="27" t="s">
        <v>145</v>
      </c>
      <c r="F58" s="27" t="s">
        <v>146</v>
      </c>
      <c r="G58" s="26" t="s">
        <v>147</v>
      </c>
      <c r="H58" s="26" t="s">
        <v>148</v>
      </c>
      <c r="I58" s="26" t="s">
        <v>149</v>
      </c>
      <c r="J58" s="26" t="s">
        <v>150</v>
      </c>
    </row>
    <row r="59" spans="1:13">
      <c r="A59" s="16" t="s">
        <v>58</v>
      </c>
      <c r="B59" s="15" t="s">
        <v>151</v>
      </c>
      <c r="C59" s="15" t="s">
        <v>152</v>
      </c>
      <c r="D59" s="34" t="s">
        <v>153</v>
      </c>
      <c r="E59" s="15">
        <v>19</v>
      </c>
      <c r="F59" s="15">
        <f>E59*6</f>
        <v>114</v>
      </c>
      <c r="G59" s="15">
        <v>0</v>
      </c>
      <c r="H59" s="15"/>
      <c r="I59" s="31" t="s">
        <v>154</v>
      </c>
      <c r="J59" s="15"/>
    </row>
    <row r="60" spans="1:13">
      <c r="A60" s="16" t="s">
        <v>58</v>
      </c>
      <c r="B60" s="15" t="s">
        <v>155</v>
      </c>
      <c r="C60" s="15" t="s">
        <v>156</v>
      </c>
      <c r="D60" s="15" t="s">
        <v>157</v>
      </c>
      <c r="E60" s="15">
        <v>19</v>
      </c>
      <c r="F60" s="15">
        <v>228</v>
      </c>
      <c r="G60" s="15">
        <v>0</v>
      </c>
      <c r="H60" s="15"/>
      <c r="I60" s="31" t="s">
        <v>158</v>
      </c>
      <c r="J60" s="15" t="s">
        <v>159</v>
      </c>
    </row>
    <row r="61" spans="1:13">
      <c r="A61" s="16" t="s">
        <v>58</v>
      </c>
      <c r="B61" s="15" t="s">
        <v>160</v>
      </c>
      <c r="C61" s="15" t="s">
        <v>161</v>
      </c>
      <c r="D61" s="15" t="s">
        <v>162</v>
      </c>
      <c r="E61" s="15">
        <v>19</v>
      </c>
      <c r="F61" s="15">
        <v>228</v>
      </c>
      <c r="G61" s="15">
        <v>0</v>
      </c>
      <c r="H61" s="15"/>
      <c r="I61" s="31" t="s">
        <v>163</v>
      </c>
      <c r="J61" s="15" t="s">
        <v>164</v>
      </c>
    </row>
    <row r="62" spans="1:13">
      <c r="A62" s="16" t="s">
        <v>58</v>
      </c>
      <c r="B62" s="15" t="s">
        <v>165</v>
      </c>
      <c r="C62" s="15" t="s">
        <v>166</v>
      </c>
      <c r="D62" t="s">
        <v>167</v>
      </c>
      <c r="E62" s="15">
        <v>20</v>
      </c>
      <c r="F62">
        <v>240</v>
      </c>
      <c r="G62">
        <v>0</v>
      </c>
      <c r="H62"/>
      <c r="I62" s="31" t="s">
        <v>168</v>
      </c>
      <c r="J62"/>
    </row>
    <row r="63" spans="1:13">
      <c r="A63" s="16"/>
      <c r="B63" s="16"/>
      <c r="C63" s="17"/>
      <c r="D63" s="18"/>
      <c r="E63" s="32"/>
      <c r="F63" s="35">
        <f>SUM(F58:F62)</f>
        <v>810</v>
      </c>
      <c r="G63" s="35">
        <f>SUM(G58:G62)</f>
        <v>0</v>
      </c>
      <c r="H63"/>
      <c r="I63" s="31"/>
      <c r="J63"/>
    </row>
    <row r="64" spans="1:13">
      <c r="A64" s="16"/>
      <c r="B64" s="16"/>
      <c r="C64" s="17"/>
      <c r="D64" s="18"/>
      <c r="E64" s="32"/>
      <c r="F64" s="35"/>
      <c r="G64" s="35"/>
      <c r="H64"/>
      <c r="I64" s="31"/>
      <c r="J64"/>
    </row>
    <row r="65" spans="1:11">
      <c r="A65" s="26" t="s">
        <v>141</v>
      </c>
      <c r="B65" s="26" t="s">
        <v>142</v>
      </c>
      <c r="C65" s="26" t="s">
        <v>143</v>
      </c>
      <c r="D65" s="26" t="s">
        <v>144</v>
      </c>
      <c r="E65" s="27" t="s">
        <v>145</v>
      </c>
      <c r="F65" s="27" t="s">
        <v>146</v>
      </c>
      <c r="G65" s="26" t="s">
        <v>147</v>
      </c>
      <c r="H65" s="26" t="s">
        <v>148</v>
      </c>
      <c r="I65" s="26" t="s">
        <v>149</v>
      </c>
      <c r="J65" s="26" t="s">
        <v>150</v>
      </c>
    </row>
    <row r="66" spans="1:11">
      <c r="A66" s="62" t="s">
        <v>118</v>
      </c>
      <c r="B66" s="63" t="s">
        <v>59</v>
      </c>
      <c r="C66" s="63" t="s">
        <v>183</v>
      </c>
      <c r="D66" s="64" t="s">
        <v>60</v>
      </c>
      <c r="E66" s="73">
        <v>9</v>
      </c>
      <c r="F66" s="73">
        <f>E66*12</f>
        <v>108</v>
      </c>
      <c r="G66" s="62"/>
      <c r="H66" s="62"/>
      <c r="I66" s="65" t="s">
        <v>61</v>
      </c>
      <c r="J66" s="63" t="s">
        <v>62</v>
      </c>
      <c r="K66" s="8"/>
    </row>
    <row r="67" spans="1:11">
      <c r="A67" s="99" t="s">
        <v>118</v>
      </c>
      <c r="B67" s="99" t="s">
        <v>59</v>
      </c>
      <c r="C67" s="100" t="s">
        <v>64</v>
      </c>
      <c r="D67" s="101" t="s">
        <v>65</v>
      </c>
      <c r="E67" s="102">
        <v>9</v>
      </c>
      <c r="F67" s="102">
        <f>E67*12</f>
        <v>108</v>
      </c>
      <c r="G67" s="97"/>
      <c r="H67" s="97"/>
      <c r="I67" s="103" t="s">
        <v>184</v>
      </c>
      <c r="J67" s="101" t="s">
        <v>185</v>
      </c>
      <c r="K67" s="8"/>
    </row>
    <row r="68" spans="1:11">
      <c r="A68" s="66" t="s">
        <v>118</v>
      </c>
      <c r="B68" s="67" t="s">
        <v>63</v>
      </c>
      <c r="C68" s="67" t="s">
        <v>64</v>
      </c>
      <c r="D68" s="68" t="s">
        <v>65</v>
      </c>
      <c r="E68" s="74">
        <v>12</v>
      </c>
      <c r="F68" s="75">
        <f t="shared" ref="F68:F69" si="3">E68*6</f>
        <v>72</v>
      </c>
      <c r="G68" s="67"/>
      <c r="H68" s="67"/>
      <c r="I68" s="69" t="s">
        <v>66</v>
      </c>
      <c r="J68" s="67" t="s">
        <v>67</v>
      </c>
      <c r="K68" s="8"/>
    </row>
    <row r="69" spans="1:11">
      <c r="A69" s="37" t="s">
        <v>118</v>
      </c>
      <c r="B69" s="70" t="s">
        <v>68</v>
      </c>
      <c r="C69" s="70" t="s">
        <v>69</v>
      </c>
      <c r="D69" s="71" t="s">
        <v>70</v>
      </c>
      <c r="E69" s="76">
        <v>38</v>
      </c>
      <c r="F69" s="76">
        <f t="shared" si="3"/>
        <v>228</v>
      </c>
      <c r="G69" s="37"/>
      <c r="H69" s="37"/>
      <c r="I69" s="72" t="s">
        <v>71</v>
      </c>
      <c r="J69" s="70" t="s">
        <v>72</v>
      </c>
      <c r="K69" s="8"/>
    </row>
    <row r="70" spans="1:11">
      <c r="A70" s="37" t="s">
        <v>118</v>
      </c>
      <c r="B70" s="70" t="s">
        <v>73</v>
      </c>
      <c r="C70" s="70" t="s">
        <v>74</v>
      </c>
      <c r="D70" s="71" t="s">
        <v>75</v>
      </c>
      <c r="E70" s="76">
        <v>38</v>
      </c>
      <c r="F70" s="76">
        <f>E70*6</f>
        <v>228</v>
      </c>
      <c r="G70" s="37"/>
      <c r="H70" s="37"/>
      <c r="I70" s="72" t="s">
        <v>186</v>
      </c>
      <c r="J70" s="70" t="s">
        <v>76</v>
      </c>
      <c r="K70" s="8"/>
    </row>
    <row r="71" spans="1:11">
      <c r="A71" s="37" t="s">
        <v>118</v>
      </c>
      <c r="B71" s="70" t="s">
        <v>77</v>
      </c>
      <c r="C71" s="70" t="s">
        <v>187</v>
      </c>
      <c r="D71" s="71" t="s">
        <v>78</v>
      </c>
      <c r="E71" s="76">
        <v>9</v>
      </c>
      <c r="F71" s="76">
        <f>E71*12</f>
        <v>108</v>
      </c>
      <c r="G71" s="37"/>
      <c r="H71" s="37"/>
      <c r="I71" s="72" t="s">
        <v>79</v>
      </c>
      <c r="J71" s="70" t="s">
        <v>80</v>
      </c>
      <c r="K71" s="8"/>
    </row>
    <row r="72" spans="1:11">
      <c r="A72" s="37" t="s">
        <v>118</v>
      </c>
      <c r="B72" s="70" t="s">
        <v>77</v>
      </c>
      <c r="C72" s="70" t="s">
        <v>74</v>
      </c>
      <c r="D72" s="71" t="s">
        <v>75</v>
      </c>
      <c r="E72" s="76">
        <v>13</v>
      </c>
      <c r="F72" s="76">
        <f t="shared" ref="F72:F75" si="4">E72*12</f>
        <v>156</v>
      </c>
      <c r="G72" s="37"/>
      <c r="H72" s="37"/>
      <c r="I72" s="72" t="s">
        <v>81</v>
      </c>
      <c r="J72" s="70" t="s">
        <v>76</v>
      </c>
      <c r="K72" s="8"/>
    </row>
    <row r="73" spans="1:11">
      <c r="A73" s="37" t="s">
        <v>118</v>
      </c>
      <c r="B73" s="70" t="s">
        <v>77</v>
      </c>
      <c r="C73" s="70" t="s">
        <v>69</v>
      </c>
      <c r="D73" s="71" t="s">
        <v>70</v>
      </c>
      <c r="E73" s="76">
        <v>15</v>
      </c>
      <c r="F73" s="76">
        <f t="shared" si="4"/>
        <v>180</v>
      </c>
      <c r="G73" s="37"/>
      <c r="H73" s="37"/>
      <c r="I73" s="72" t="s">
        <v>82</v>
      </c>
      <c r="J73" s="70" t="s">
        <v>83</v>
      </c>
      <c r="K73" s="8"/>
    </row>
    <row r="74" spans="1:11">
      <c r="A74" s="37" t="s">
        <v>118</v>
      </c>
      <c r="B74" s="70" t="s">
        <v>77</v>
      </c>
      <c r="C74" s="70" t="s">
        <v>188</v>
      </c>
      <c r="D74" s="71" t="s">
        <v>84</v>
      </c>
      <c r="E74" s="76">
        <v>2</v>
      </c>
      <c r="F74" s="76">
        <f t="shared" si="4"/>
        <v>24</v>
      </c>
      <c r="G74" s="37"/>
      <c r="H74" s="37"/>
      <c r="I74" s="72" t="s">
        <v>85</v>
      </c>
      <c r="J74" s="70" t="s">
        <v>86</v>
      </c>
      <c r="K74" s="8"/>
    </row>
    <row r="75" spans="1:11">
      <c r="A75" s="37" t="s">
        <v>118</v>
      </c>
      <c r="B75" s="70" t="s">
        <v>87</v>
      </c>
      <c r="C75" s="70" t="s">
        <v>189</v>
      </c>
      <c r="D75" s="71" t="s">
        <v>88</v>
      </c>
      <c r="E75" s="76">
        <v>18</v>
      </c>
      <c r="F75" s="76">
        <f t="shared" si="4"/>
        <v>216</v>
      </c>
      <c r="G75" s="37"/>
      <c r="H75" s="37"/>
      <c r="I75" s="72" t="s">
        <v>89</v>
      </c>
      <c r="J75" s="70" t="s">
        <v>90</v>
      </c>
      <c r="K75" s="8"/>
    </row>
    <row r="76" spans="1:11" ht="15">
      <c r="A76" s="40" t="s">
        <v>169</v>
      </c>
      <c r="B76" s="41" t="s">
        <v>170</v>
      </c>
      <c r="C76" s="41" t="s">
        <v>161</v>
      </c>
      <c r="D76" s="42"/>
      <c r="E76" s="43">
        <v>22</v>
      </c>
      <c r="F76" s="43">
        <f>E76*6</f>
        <v>132</v>
      </c>
      <c r="G76" s="43">
        <v>0</v>
      </c>
      <c r="H76" s="36"/>
      <c r="I76" s="39" t="s">
        <v>171</v>
      </c>
      <c r="J76" s="41"/>
      <c r="K76" s="8"/>
    </row>
    <row r="77" spans="1:11" ht="15">
      <c r="A77" s="44"/>
      <c r="B77" s="45"/>
      <c r="C77" s="45"/>
      <c r="D77" s="46"/>
      <c r="E77" s="47"/>
      <c r="F77" s="48">
        <f>SUM(F66:F76)</f>
        <v>1560</v>
      </c>
      <c r="G77" s="48">
        <f>SUM(G66:G76)</f>
        <v>0</v>
      </c>
      <c r="H77" s="44"/>
      <c r="I77" s="49"/>
      <c r="J77" s="45"/>
      <c r="K77" s="8"/>
    </row>
    <row r="78" spans="1:11" ht="15">
      <c r="A78" s="44"/>
      <c r="B78" s="45"/>
      <c r="C78" s="45"/>
      <c r="D78" s="46"/>
      <c r="E78" s="47"/>
      <c r="F78" s="48"/>
      <c r="G78" s="48"/>
      <c r="H78" s="50"/>
      <c r="I78" s="49"/>
      <c r="J78" s="45"/>
      <c r="K78" s="8"/>
    </row>
    <row r="79" spans="1:11">
      <c r="A79" s="26" t="s">
        <v>141</v>
      </c>
      <c r="B79" s="26" t="s">
        <v>142</v>
      </c>
      <c r="C79" s="26" t="s">
        <v>143</v>
      </c>
      <c r="D79" s="26" t="s">
        <v>144</v>
      </c>
      <c r="E79" s="27" t="s">
        <v>145</v>
      </c>
      <c r="F79" s="27" t="s">
        <v>146</v>
      </c>
      <c r="G79" s="26" t="s">
        <v>147</v>
      </c>
      <c r="H79" s="26" t="s">
        <v>148</v>
      </c>
      <c r="I79" s="26" t="s">
        <v>149</v>
      </c>
      <c r="J79" s="26" t="s">
        <v>150</v>
      </c>
      <c r="K79" s="8"/>
    </row>
    <row r="80" spans="1:11">
      <c r="A80" s="38" t="s">
        <v>91</v>
      </c>
      <c r="B80" s="38" t="s">
        <v>92</v>
      </c>
      <c r="C80" s="38" t="s">
        <v>93</v>
      </c>
      <c r="D80" s="38" t="s">
        <v>94</v>
      </c>
      <c r="E80" s="38">
        <v>12</v>
      </c>
      <c r="F80" s="38">
        <f>E80*6</f>
        <v>72</v>
      </c>
      <c r="G80" s="38">
        <v>400</v>
      </c>
      <c r="H80" s="38" t="s">
        <v>92</v>
      </c>
      <c r="I80" s="38" t="s">
        <v>92</v>
      </c>
      <c r="J80" s="38"/>
      <c r="K80" s="8"/>
    </row>
    <row r="81" spans="1:11">
      <c r="A81" s="38" t="s">
        <v>91</v>
      </c>
      <c r="B81" s="38" t="s">
        <v>92</v>
      </c>
      <c r="C81" s="38" t="s">
        <v>95</v>
      </c>
      <c r="D81" s="38" t="s">
        <v>96</v>
      </c>
      <c r="E81" s="38">
        <v>11</v>
      </c>
      <c r="F81" s="38">
        <f t="shared" ref="F81:F88" si="5">E81*6</f>
        <v>66</v>
      </c>
      <c r="G81" s="38">
        <v>0</v>
      </c>
      <c r="H81" s="38" t="s">
        <v>92</v>
      </c>
      <c r="I81" s="38" t="s">
        <v>92</v>
      </c>
      <c r="J81" s="38"/>
      <c r="K81" s="8"/>
    </row>
    <row r="82" spans="1:11">
      <c r="A82" s="38" t="s">
        <v>91</v>
      </c>
      <c r="B82" s="38" t="s">
        <v>92</v>
      </c>
      <c r="C82" s="38" t="s">
        <v>97</v>
      </c>
      <c r="D82" s="38" t="s">
        <v>98</v>
      </c>
      <c r="E82" s="38">
        <v>5</v>
      </c>
      <c r="F82" s="38">
        <f t="shared" si="5"/>
        <v>30</v>
      </c>
      <c r="G82" s="38">
        <v>0</v>
      </c>
      <c r="H82" s="38" t="s">
        <v>92</v>
      </c>
      <c r="I82" s="38" t="s">
        <v>92</v>
      </c>
      <c r="J82" s="38"/>
      <c r="K82" s="8"/>
    </row>
    <row r="83" spans="1:11">
      <c r="A83" s="38" t="s">
        <v>91</v>
      </c>
      <c r="B83" s="38" t="s">
        <v>92</v>
      </c>
      <c r="C83" s="38" t="s">
        <v>99</v>
      </c>
      <c r="D83" s="38" t="s">
        <v>100</v>
      </c>
      <c r="E83" s="38">
        <v>6</v>
      </c>
      <c r="F83" s="38">
        <f t="shared" si="5"/>
        <v>36</v>
      </c>
      <c r="G83" s="38">
        <v>0</v>
      </c>
      <c r="H83" s="38" t="s">
        <v>92</v>
      </c>
      <c r="I83" s="38" t="s">
        <v>92</v>
      </c>
      <c r="J83" s="38" t="s">
        <v>101</v>
      </c>
      <c r="K83" s="8"/>
    </row>
    <row r="84" spans="1:11">
      <c r="A84" s="38" t="s">
        <v>91</v>
      </c>
      <c r="B84" s="38" t="s">
        <v>92</v>
      </c>
      <c r="C84" s="38" t="s">
        <v>102</v>
      </c>
      <c r="D84" s="38" t="s">
        <v>103</v>
      </c>
      <c r="E84" s="38">
        <v>6</v>
      </c>
      <c r="F84" s="38">
        <f t="shared" si="5"/>
        <v>36</v>
      </c>
      <c r="G84" s="38">
        <v>0</v>
      </c>
      <c r="H84" s="38" t="s">
        <v>92</v>
      </c>
      <c r="I84" s="38" t="s">
        <v>92</v>
      </c>
      <c r="J84" s="38"/>
      <c r="K84" s="8"/>
    </row>
    <row r="85" spans="1:11">
      <c r="A85" s="38" t="s">
        <v>91</v>
      </c>
      <c r="B85" s="38" t="s">
        <v>92</v>
      </c>
      <c r="C85" s="38" t="s">
        <v>104</v>
      </c>
      <c r="D85" s="38" t="s">
        <v>105</v>
      </c>
      <c r="E85" s="38">
        <v>6</v>
      </c>
      <c r="F85" s="38">
        <f t="shared" si="5"/>
        <v>36</v>
      </c>
      <c r="G85" s="38">
        <v>0</v>
      </c>
      <c r="H85" s="38" t="s">
        <v>92</v>
      </c>
      <c r="I85" s="38" t="s">
        <v>92</v>
      </c>
      <c r="J85" s="38"/>
      <c r="K85" s="8"/>
    </row>
    <row r="86" spans="1:11">
      <c r="A86" s="38" t="s">
        <v>91</v>
      </c>
      <c r="B86" s="38" t="s">
        <v>92</v>
      </c>
      <c r="C86" s="38" t="s">
        <v>106</v>
      </c>
      <c r="D86" s="38" t="s">
        <v>107</v>
      </c>
      <c r="E86" s="38">
        <v>4</v>
      </c>
      <c r="F86" s="38">
        <f t="shared" si="5"/>
        <v>24</v>
      </c>
      <c r="G86" s="38">
        <v>0</v>
      </c>
      <c r="H86" s="38" t="s">
        <v>92</v>
      </c>
      <c r="I86" s="38" t="s">
        <v>92</v>
      </c>
      <c r="J86" s="38"/>
      <c r="K86" s="8"/>
    </row>
    <row r="87" spans="1:11">
      <c r="A87" s="38" t="s">
        <v>91</v>
      </c>
      <c r="B87" s="38" t="s">
        <v>92</v>
      </c>
      <c r="C87" s="38" t="s">
        <v>108</v>
      </c>
      <c r="D87" s="38" t="s">
        <v>109</v>
      </c>
      <c r="E87" s="38">
        <v>4</v>
      </c>
      <c r="F87" s="38">
        <f t="shared" si="5"/>
        <v>24</v>
      </c>
      <c r="G87" s="38">
        <v>0</v>
      </c>
      <c r="H87" s="38" t="s">
        <v>92</v>
      </c>
      <c r="I87" s="38" t="s">
        <v>92</v>
      </c>
      <c r="J87" s="38"/>
      <c r="K87" s="8"/>
    </row>
    <row r="88" spans="1:11">
      <c r="A88" s="38" t="s">
        <v>91</v>
      </c>
      <c r="B88" s="38" t="s">
        <v>92</v>
      </c>
      <c r="C88" s="38" t="s">
        <v>110</v>
      </c>
      <c r="D88" s="38" t="s">
        <v>111</v>
      </c>
      <c r="E88" s="38">
        <v>4</v>
      </c>
      <c r="F88" s="38">
        <f t="shared" si="5"/>
        <v>24</v>
      </c>
      <c r="G88" s="38">
        <v>0</v>
      </c>
      <c r="H88" s="38" t="s">
        <v>92</v>
      </c>
      <c r="I88" s="38" t="s">
        <v>92</v>
      </c>
      <c r="J88" s="38"/>
      <c r="K88" s="8"/>
    </row>
    <row r="89" spans="1:11">
      <c r="A89" s="50"/>
      <c r="B89"/>
      <c r="C89"/>
      <c r="D89"/>
      <c r="E89" s="51"/>
      <c r="F89" s="52">
        <f>SUM(F80:F88)</f>
        <v>348</v>
      </c>
      <c r="G89" s="52">
        <v>0</v>
      </c>
      <c r="H89"/>
      <c r="I89"/>
      <c r="J89"/>
      <c r="K89" s="8"/>
    </row>
    <row r="90" spans="1:11">
      <c r="A90" s="50"/>
      <c r="B90"/>
      <c r="C90"/>
      <c r="D90"/>
      <c r="E90"/>
      <c r="F90" s="53"/>
      <c r="G90"/>
      <c r="H90"/>
      <c r="I90"/>
      <c r="J90"/>
      <c r="K90" s="8"/>
    </row>
    <row r="91" spans="1:11" ht="15">
      <c r="A91" s="50"/>
      <c r="B91" s="50"/>
      <c r="C91" s="50"/>
      <c r="D91" s="46"/>
      <c r="E91" s="54"/>
      <c r="F91" s="48"/>
      <c r="G91" s="48"/>
      <c r="H91" s="50"/>
      <c r="I91" s="50"/>
      <c r="J91" s="50"/>
      <c r="K91" s="8"/>
    </row>
    <row r="92" spans="1:11">
      <c r="A92" s="26" t="s">
        <v>141</v>
      </c>
      <c r="B92" s="26" t="s">
        <v>142</v>
      </c>
      <c r="C92" s="26" t="s">
        <v>143</v>
      </c>
      <c r="D92" s="26" t="s">
        <v>144</v>
      </c>
      <c r="E92" s="27" t="s">
        <v>145</v>
      </c>
      <c r="F92" s="27" t="s">
        <v>146</v>
      </c>
      <c r="G92" s="26" t="s">
        <v>147</v>
      </c>
      <c r="H92" s="26" t="s">
        <v>148</v>
      </c>
      <c r="I92" s="26" t="s">
        <v>149</v>
      </c>
      <c r="J92" s="26" t="s">
        <v>150</v>
      </c>
      <c r="K92" s="8"/>
    </row>
    <row r="93" spans="1:11">
      <c r="A93" s="38" t="s">
        <v>117</v>
      </c>
      <c r="B93" s="38" t="s">
        <v>114</v>
      </c>
      <c r="C93" s="38" t="s">
        <v>112</v>
      </c>
      <c r="D93" s="38" t="s">
        <v>113</v>
      </c>
      <c r="E93" s="38">
        <v>22</v>
      </c>
      <c r="F93" s="38">
        <f>E93*6</f>
        <v>132</v>
      </c>
      <c r="G93" s="38"/>
      <c r="H93" s="38"/>
      <c r="I93" s="38" t="s">
        <v>115</v>
      </c>
      <c r="J93" s="55" t="s">
        <v>116</v>
      </c>
      <c r="K93" s="50"/>
    </row>
    <row r="94" spans="1:11">
      <c r="A94" s="38" t="s">
        <v>117</v>
      </c>
      <c r="B94" s="38" t="s">
        <v>172</v>
      </c>
      <c r="C94" s="38" t="s">
        <v>112</v>
      </c>
      <c r="D94" s="38" t="s">
        <v>173</v>
      </c>
      <c r="E94" s="38">
        <v>3</v>
      </c>
      <c r="F94" s="38">
        <f>E94*6</f>
        <v>18</v>
      </c>
      <c r="G94" s="38"/>
      <c r="H94" s="38"/>
      <c r="I94" s="38" t="s">
        <v>193</v>
      </c>
      <c r="J94" s="38" t="s">
        <v>211</v>
      </c>
      <c r="K94" s="50"/>
    </row>
    <row r="95" spans="1:11" ht="15">
      <c r="A95" s="38" t="s">
        <v>117</v>
      </c>
      <c r="B95" s="38" t="s">
        <v>176</v>
      </c>
      <c r="C95" s="38" t="s">
        <v>177</v>
      </c>
      <c r="D95" s="42" t="s">
        <v>178</v>
      </c>
      <c r="E95" s="38">
        <v>25</v>
      </c>
      <c r="F95" s="38">
        <f t="shared" ref="F95" si="6">E95*6</f>
        <v>150</v>
      </c>
      <c r="G95" s="38"/>
      <c r="H95" s="38"/>
      <c r="I95" s="38" t="s">
        <v>179</v>
      </c>
      <c r="J95" s="38" t="s">
        <v>72</v>
      </c>
      <c r="K95" s="50"/>
    </row>
    <row r="96" spans="1:11" ht="15">
      <c r="A96" s="38"/>
      <c r="B96" s="38"/>
      <c r="C96" s="38"/>
      <c r="D96" s="42"/>
      <c r="E96" s="38"/>
      <c r="F96" s="52">
        <f>SUM(F93:F95)</f>
        <v>300</v>
      </c>
      <c r="G96" s="52">
        <f>SUM(G93:G95)</f>
        <v>0</v>
      </c>
      <c r="H96" s="38"/>
      <c r="I96" s="38"/>
      <c r="J96" s="38"/>
    </row>
    <row r="97" spans="1:10" ht="15">
      <c r="A97" s="91"/>
      <c r="B97" s="91"/>
      <c r="C97" s="91"/>
      <c r="D97" s="92"/>
      <c r="E97" s="91"/>
      <c r="F97" s="93"/>
      <c r="G97" s="93"/>
      <c r="H97" s="91"/>
      <c r="I97" s="91"/>
      <c r="J97" s="91"/>
    </row>
    <row r="99" spans="1:10">
      <c r="A99" s="26" t="s">
        <v>141</v>
      </c>
      <c r="B99" s="26" t="s">
        <v>142</v>
      </c>
      <c r="C99" s="26" t="s">
        <v>143</v>
      </c>
      <c r="D99" s="26" t="s">
        <v>144</v>
      </c>
      <c r="E99" s="27" t="s">
        <v>145</v>
      </c>
      <c r="F99" s="27" t="s">
        <v>146</v>
      </c>
      <c r="G99" s="26" t="s">
        <v>147</v>
      </c>
      <c r="H99" s="26" t="s">
        <v>148</v>
      </c>
      <c r="I99" s="26" t="s">
        <v>149</v>
      </c>
      <c r="J99" s="26" t="s">
        <v>150</v>
      </c>
    </row>
    <row r="100" spans="1:10">
      <c r="A100" s="7" t="s">
        <v>196</v>
      </c>
      <c r="B100" s="7" t="s">
        <v>197</v>
      </c>
      <c r="C100" s="7" t="s">
        <v>198</v>
      </c>
      <c r="E100" s="88">
        <v>19</v>
      </c>
      <c r="F100" s="88">
        <f>E100*12</f>
        <v>228</v>
      </c>
      <c r="J100" s="3" t="s">
        <v>199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2025-08-26T08:44:03Z</dcterms:modified>
</cp:coreProperties>
</file>