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1890FE07-46C6-4BA1-BDC1-F9F659F337D9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G61" i="1"/>
  <c r="F61" i="1"/>
  <c r="F64" i="1"/>
  <c r="F65" i="1"/>
  <c r="G27" i="1" l="1"/>
  <c r="G14" i="1"/>
  <c r="F89" i="1"/>
  <c r="F88" i="1"/>
  <c r="F87" i="1"/>
  <c r="F86" i="1"/>
  <c r="F85" i="1"/>
  <c r="F84" i="1"/>
  <c r="F83" i="1"/>
  <c r="F82" i="1"/>
  <c r="F81" i="1"/>
  <c r="F80" i="1"/>
  <c r="F106" i="1"/>
  <c r="F105" i="1"/>
  <c r="F104" i="1"/>
  <c r="F93" i="1"/>
  <c r="F94" i="1"/>
  <c r="F95" i="1"/>
  <c r="F96" i="1"/>
  <c r="F97" i="1"/>
  <c r="F98" i="1"/>
  <c r="F99" i="1"/>
  <c r="F100" i="1"/>
  <c r="F101" i="1"/>
  <c r="F26" i="1" l="1"/>
  <c r="F25" i="1"/>
  <c r="F24" i="1"/>
  <c r="E23" i="1"/>
  <c r="F23" i="1" s="1"/>
  <c r="F22" i="1"/>
  <c r="F21" i="1"/>
  <c r="F20" i="1"/>
  <c r="F19" i="1"/>
  <c r="E18" i="1"/>
  <c r="F18" i="1" s="1"/>
  <c r="F17" i="1"/>
  <c r="F16" i="1"/>
  <c r="F8" i="1"/>
  <c r="F3" i="1"/>
  <c r="F14" i="1" s="1"/>
  <c r="G91" i="1"/>
  <c r="F27" i="1" l="1"/>
  <c r="G108" i="1"/>
  <c r="G102" i="1"/>
  <c r="F102" i="1"/>
  <c r="F108" i="1" l="1"/>
  <c r="F91" i="1"/>
  <c r="G78" i="1"/>
  <c r="F78" i="1"/>
  <c r="F71" i="1" l="1"/>
  <c r="F70" i="1"/>
  <c r="F69" i="1"/>
  <c r="F68" i="1"/>
  <c r="F67" i="1"/>
  <c r="F66" i="1"/>
  <c r="F72" i="1" l="1"/>
  <c r="E13" i="2" l="1"/>
  <c r="B10" i="2"/>
  <c r="B3" i="2"/>
  <c r="G72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<sst xmlns="http://schemas.openxmlformats.org/spreadsheetml/2006/main" count="533" uniqueCount="277">
  <si>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</si>
  <si>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</si>
  <si>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</si>
  <si>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</si>
  <si>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</si>
  <si>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</si>
  <si>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</si>
  <si>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</si>
  <si>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</si>
  <si>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</si>
  <si>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</si>
  <si>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</si>
  <si>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</si>
  <si>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</si>
  <si>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</si>
  <si>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</si>
  <si>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</si>
  <si>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</si>
  <si>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</si>
  <si>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</si>
  <si>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</si>
  <si>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</si>
  <si>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</si>
  <si>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</si>
  <si>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</si>
  <si>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</si>
  <si>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</si>
  <si>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</si>
  <si>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</si>
  <si>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</si>
  <si>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</si>
  <si>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</si>
  <si>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</si>
  <si>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</si>
  <si>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</si>
  <si>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</si>
  <si>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</si>
  <si>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</si>
  <si>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</si>
  <si>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</si>
  <si>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</si>
  <si>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</si>
  <si>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</si>
  <si>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</si>
  <si>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</si>
  <si>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</si>
  <si>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</si>
  <si>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</si>
  <si>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</si>
  <si>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</si>
  <si>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</si>
  <si>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</si>
  <si>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</si>
  <si>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</si>
  <si>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</si>
  <si>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</si>
  <si>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</si>
  <si>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</si>
  <si>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</si>
  <si>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</si>
  <si>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</si>
  <si>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</si>
  <si>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</si>
  <si>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</si>
  <si>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</si>
  <si>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</si>
  <si>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</si>
  <si>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</si>
  <si>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</si>
  <si>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</si>
  <si>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</si>
  <si>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</si>
  <si>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</si>
  <si>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</si>
  <si>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</si>
  <si>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</si>
  <si>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</si>
  <si>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</si>
  <si>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</si>
  <si>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</si>
  <si>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</si>
  <si>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</si>
  <si>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</si>
  <si>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</si>
  <si>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</si>
  <si>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</si>
  <si>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</si>
  <si>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</si>
  <si>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</si>
  <si>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</si>
  <si>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</si>
  <si>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</si>
  <si>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</si>
  <si>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</si>
  <si>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</si>
  <si>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</si>
  <si>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</si>
  <si>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</si>
  <si>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</si>
  <si>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</si>
  <si>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</si>
  <si>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</si>
  <si>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</si>
  <si>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</si>
  <si>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</si>
  <si>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</si>
  <si>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</si>
  <si>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</si>
  <si>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</si>
  <si>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</si>
  <si>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</si>
  <si>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</si>
  <si>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</si>
  <si>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</si>
  <si>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</si>
  <si>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</si>
  <si>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</si>
  <si>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</si>
  <si>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</si>
  <si>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</si>
  <si>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</si>
  <si>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</si>
  <si>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</si>
  <si>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</si>
  <si>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</si>
  <si>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</si>
  <si>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</si>
  <si>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</si>
  <si>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</si>
  <si>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</si>
  <si>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</si>
  <si>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</si>
  <si>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</si>
  <si>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</si>
  <si>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</si>
  <si>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</si>
  <si>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</si>
  <si>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</si>
  <si>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</si>
  <si>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</si>
  <si>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</si>
  <si>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</si>
  <si>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</si>
  <si>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</si>
  <si>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</si>
  <si>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</si>
  <si>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</si>
  <si>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</si>
  <si>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</si>
  <si>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</si>
  <si>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水力学</t>
  </si>
  <si>
    <t>11070-41412024012</t>
  </si>
  <si>
    <t>11070-41312021013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</si>
  <si>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</si>
  <si>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</si>
  <si>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</si>
  <si>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</si>
  <si>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</si>
  <si>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</si>
  <si>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</si>
  <si>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</si>
  <si>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</si>
  <si>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</si>
  <si>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</si>
  <si>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</si>
  <si>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</si>
  <si>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</si>
  <si>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</si>
  <si>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</si>
  <si>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</si>
  <si>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</si>
  <si>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</si>
  <si>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</si>
  <si>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</si>
  <si>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</si>
  <si>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</si>
  <si>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</si>
  <si>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</si>
  <si>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</si>
  <si>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</si>
  <si>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</si>
  <si>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</si>
  <si>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</si>
  <si>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</si>
  <si>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</si>
  <si>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</si>
  <si>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</si>
  <si>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</si>
  <si>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</si>
  <si>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</si>
  <si>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</si>
  <si>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</si>
  <si>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</si>
  <si>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</si>
  <si>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11070-41312022003</t>
  </si>
  <si>
    <t>KYSYSQ20241021005</t>
  </si>
  <si>
    <t>岩  土</t>
    <phoneticPr fontId="1" type="noConversion"/>
  </si>
  <si>
    <t>KYSYSQ20240119006</t>
  </si>
  <si>
    <t>赵猛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</si>
  <si>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</si>
  <si>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</si>
  <si>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</si>
  <si>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</si>
  <si>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</si>
  <si>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(MTS+2采集仪)*3</t>
    <phoneticPr fontId="1" type="noConversion"/>
  </si>
  <si>
    <t>堆放10平</t>
    <phoneticPr fontId="1" type="noConversion"/>
  </si>
  <si>
    <t>107-45312019009</t>
  </si>
  <si>
    <t>KYSYSQ20241030002</t>
    <phoneticPr fontId="8" type="noConversion"/>
  </si>
  <si>
    <t>谢健扬</t>
  </si>
  <si>
    <t>蒋庆</t>
  </si>
  <si>
    <t>KYSYSQ20241125001</t>
  </si>
  <si>
    <t>尹超</t>
  </si>
  <si>
    <t>堆放15平</t>
    <phoneticPr fontId="1" type="noConversion"/>
  </si>
  <si>
    <t>11070-41422022060</t>
  </si>
  <si>
    <t>土木实验楼207、102b</t>
    <phoneticPr fontId="1" type="noConversion"/>
  </si>
  <si>
    <t>使用击实仪</t>
    <phoneticPr fontId="1" type="noConversion"/>
  </si>
  <si>
    <t>大创第二周免</t>
    <phoneticPr fontId="1" type="noConversion"/>
  </si>
  <si>
    <t>建材实验室</t>
    <phoneticPr fontId="1" type="noConversion"/>
  </si>
  <si>
    <t>殷永高</t>
    <phoneticPr fontId="1" type="noConversion"/>
  </si>
  <si>
    <t>压力试验机</t>
    <phoneticPr fontId="1" type="noConversion"/>
  </si>
  <si>
    <t>高鹏（建材）</t>
    <phoneticPr fontId="1" type="noConversion"/>
  </si>
  <si>
    <t>水泥净浆搅拌机</t>
    <phoneticPr fontId="1" type="noConversion"/>
  </si>
  <si>
    <t>宁晓龙，12.02</t>
    <phoneticPr fontId="1" type="noConversion"/>
  </si>
  <si>
    <t>高鹏（结构）</t>
    <phoneticPr fontId="1" type="noConversion"/>
  </si>
  <si>
    <t>李仕进，12.02</t>
    <phoneticPr fontId="1" type="noConversion"/>
  </si>
  <si>
    <t>詹炳根</t>
    <phoneticPr fontId="1" type="noConversion"/>
  </si>
  <si>
    <t>李广亮，12.02</t>
    <phoneticPr fontId="1" type="noConversion"/>
  </si>
  <si>
    <t>周满旭，12.02</t>
    <phoneticPr fontId="1" type="noConversion"/>
  </si>
  <si>
    <t>陆迪，12.03</t>
    <phoneticPr fontId="1" type="noConversion"/>
  </si>
  <si>
    <t>李广亮，12.03</t>
    <phoneticPr fontId="1" type="noConversion"/>
  </si>
  <si>
    <t>宁晓龙，12.04</t>
    <phoneticPr fontId="1" type="noConversion"/>
  </si>
  <si>
    <t>郭柄霖</t>
    <phoneticPr fontId="1" type="noConversion"/>
  </si>
  <si>
    <t>王凯旋，12.04</t>
    <phoneticPr fontId="1" type="noConversion"/>
  </si>
  <si>
    <t>种迅</t>
    <phoneticPr fontId="1" type="noConversion"/>
  </si>
  <si>
    <t>汤婷婷，12.04</t>
    <phoneticPr fontId="1" type="noConversion"/>
  </si>
  <si>
    <t>张殿龙，12.05</t>
    <phoneticPr fontId="1" type="noConversion"/>
  </si>
  <si>
    <t>李广亮，12.05</t>
    <phoneticPr fontId="1" type="noConversion"/>
  </si>
  <si>
    <t>李仕进，12.06</t>
    <phoneticPr fontId="1" type="noConversion"/>
  </si>
  <si>
    <t>204厅</t>
    <phoneticPr fontId="1" type="noConversion"/>
  </si>
  <si>
    <t>万能试验机</t>
    <phoneticPr fontId="1" type="noConversion"/>
  </si>
  <si>
    <t>张殿龙，12.07</t>
    <phoneticPr fontId="1" type="noConversion"/>
  </si>
  <si>
    <t>水泥抗折抗压试验机</t>
    <phoneticPr fontId="1" type="noConversion"/>
  </si>
  <si>
    <t>戴硕，12.07</t>
    <phoneticPr fontId="1" type="noConversion"/>
  </si>
  <si>
    <t>汪健，12.08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</si>
  <si>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</si>
  <si>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</si>
  <si>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</si>
  <si>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</si>
  <si>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</si>
  <si>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</si>
  <si>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</si>
  <si>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</si>
  <si>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</si>
  <si>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</si>
  <si>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</si>
  <si>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</si>
  <si>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</si>
  <si>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陈安英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</si>
  <si>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</si>
  <si>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</si>
  <si>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</si>
  <si>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</si>
  <si>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</si>
  <si>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</si>
  <si>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</si>
  <si>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</si>
  <si>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</si>
  <si>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承包房间，按周计</t>
    <phoneticPr fontId="1" type="noConversion"/>
  </si>
  <si>
    <t>11070-41422022023</t>
    <phoneticPr fontId="1" type="noConversion"/>
  </si>
  <si>
    <t>KYSYSQ20241113002</t>
    <phoneticPr fontId="1" type="noConversion"/>
  </si>
  <si>
    <t>王伟民，12.02</t>
    <phoneticPr fontId="1" type="noConversion"/>
  </si>
  <si>
    <t>11070-41372022006</t>
    <phoneticPr fontId="1" type="noConversion"/>
  </si>
  <si>
    <t>KYSYSQ20241105002</t>
    <phoneticPr fontId="1" type="noConversion"/>
  </si>
  <si>
    <t>王伟民，12.03</t>
    <phoneticPr fontId="1" type="noConversion"/>
  </si>
  <si>
    <t>KYSYSQ20241027003</t>
    <phoneticPr fontId="1" type="noConversion"/>
  </si>
  <si>
    <t>11070-41412023021</t>
    <phoneticPr fontId="1" type="noConversion"/>
  </si>
  <si>
    <t>KYSYSQ20241030004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</si>
</sst>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1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177" fontId="11" fillId="0" borderId="0" xfId="0" applyNumberFormat="1" applyFont="1" applyFill="1" applyBorder="1">
      <alignment vertical="center"/>
    </xf>
    <xf numFmtId="177" fontId="15" fillId="0" borderId="0" xfId="0" applyNumberFormat="1" applyFont="1" applyFill="1" applyBorder="1">
      <alignment vertical="center"/>
    </xf>
    <xf numFmtId="177" fontId="10" fillId="0" borderId="0" xfId="0" applyNumberFormat="1" applyFont="1" applyFill="1" applyBorder="1" applyAlignment="1">
      <alignment vertical="center" wrapText="1"/>
    </xf>
    <xf numFmtId="177" fontId="0" fillId="0" borderId="0" xfId="0" applyNumberForma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9" fillId="0" borderId="0" xfId="0" applyFont="1" applyFill="1" applyBorder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K112"/>
  <sheetViews>
    <sheetView tabSelected="1" topLeftCell="A37" zoomScale="115" zoomScaleNormal="115" workbookViewId="0">
      <selection activeCell="F109" sqref="F109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1.77734375" style="8" hidden="1" customWidth="1"/>
    <col min="5" max="5" width="12.44140625" style="65" customWidth="1"/>
    <col min="6" max="6" width="9.44140625" style="65" customWidth="1"/>
    <col min="7" max="7" width="12.21875" style="65" customWidth="1"/>
    <col min="8" max="8" width="21.21875" style="4" customWidth="1"/>
    <col min="9" max="9" width="26.21875" style="8" customWidth="1"/>
    <col min="10" max="10" width="25" style="4" customWidth="1"/>
    <col min="11" max="11" width="9.44140625" style="4" customWidth="1"/>
    <col min="12" max="16384" width="8.88671875" style="4"/>
  </cols>
  <sheetData>
    <row r="1" spans="1:11">
      <c r="A1" s="3"/>
      <c r="B1" s="26"/>
      <c r="C1" s="26"/>
      <c r="D1" s="26"/>
      <c r="H1" s="26"/>
      <c r="I1" s="26"/>
    </row>
    <row r="2" spans="1:11">
      <c r="A2" s="46" t="s">
        <v>0</v>
      </c>
      <c r="B2" s="46" t="s">
        <v>1</v>
      </c>
      <c r="C2" s="46" t="s">
        <v>13</v>
      </c>
      <c r="D2" s="46" t="s">
        <v>192</v>
      </c>
      <c r="E2" s="66" t="s">
        <v>3</v>
      </c>
      <c r="F2" s="66" t="s">
        <v>2</v>
      </c>
      <c r="G2" s="66" t="s">
        <v>4</v>
      </c>
      <c r="H2" s="17" t="s">
        <v>5</v>
      </c>
      <c r="I2" s="17" t="s">
        <v>8</v>
      </c>
      <c r="J2" s="46" t="s">
        <v>9</v>
      </c>
      <c r="K2"/>
    </row>
    <row r="3" spans="1:11">
      <c r="A3" s="29" t="s">
        <v>6</v>
      </c>
      <c r="B3" s="27" t="s">
        <v>7</v>
      </c>
      <c r="C3" s="27" t="s">
        <v>16</v>
      </c>
      <c r="D3" s="28" t="s">
        <v>189</v>
      </c>
      <c r="E3" s="67">
        <v>83</v>
      </c>
      <c r="F3" s="68">
        <f>E3*6</f>
        <v>498</v>
      </c>
      <c r="G3" s="67">
        <v>1050</v>
      </c>
      <c r="H3" s="28" t="s">
        <v>204</v>
      </c>
      <c r="I3" s="28" t="s">
        <v>20</v>
      </c>
      <c r="J3" s="28" t="s">
        <v>19</v>
      </c>
      <c r="K3" s="28"/>
    </row>
    <row r="4" spans="1:11">
      <c r="A4" s="29" t="s">
        <v>6</v>
      </c>
      <c r="B4" s="27" t="s">
        <v>7</v>
      </c>
      <c r="C4" s="27" t="s">
        <v>16</v>
      </c>
      <c r="D4" s="28" t="s">
        <v>189</v>
      </c>
      <c r="E4" s="67">
        <v>10</v>
      </c>
      <c r="F4" s="68">
        <v>60</v>
      </c>
      <c r="G4" s="67">
        <v>0</v>
      </c>
      <c r="H4" s="28"/>
      <c r="I4" s="28" t="s">
        <v>17</v>
      </c>
      <c r="J4" s="28" t="s">
        <v>18</v>
      </c>
      <c r="K4" s="28" t="s">
        <v>205</v>
      </c>
    </row>
    <row r="5" spans="1:11">
      <c r="A5" s="29" t="s">
        <v>6</v>
      </c>
      <c r="B5" s="27" t="s">
        <v>7</v>
      </c>
      <c r="C5" s="27" t="s">
        <v>14</v>
      </c>
      <c r="D5" s="28" t="s">
        <v>206</v>
      </c>
      <c r="E5" s="67">
        <v>10</v>
      </c>
      <c r="F5" s="68">
        <v>60</v>
      </c>
      <c r="G5" s="69">
        <v>0</v>
      </c>
      <c r="H5" s="28"/>
      <c r="I5" s="49" t="s">
        <v>207</v>
      </c>
      <c r="J5" s="49" t="s">
        <v>208</v>
      </c>
      <c r="K5" s="28" t="s">
        <v>205</v>
      </c>
    </row>
    <row r="6" spans="1:11">
      <c r="A6" s="29" t="s">
        <v>6</v>
      </c>
      <c r="B6" s="27" t="s">
        <v>7</v>
      </c>
      <c r="C6" s="27" t="s">
        <v>14</v>
      </c>
      <c r="D6" s="28" t="s">
        <v>188</v>
      </c>
      <c r="E6" s="67">
        <v>10</v>
      </c>
      <c r="F6" s="68">
        <v>60</v>
      </c>
      <c r="G6" s="69">
        <v>0</v>
      </c>
      <c r="H6" s="28"/>
      <c r="I6" s="28" t="s">
        <v>21</v>
      </c>
      <c r="J6" s="28" t="s">
        <v>27</v>
      </c>
      <c r="K6" s="28" t="s">
        <v>205</v>
      </c>
    </row>
    <row r="7" spans="1:11">
      <c r="A7" s="29" t="s">
        <v>6</v>
      </c>
      <c r="B7" s="27" t="s">
        <v>7</v>
      </c>
      <c r="C7" s="27" t="s">
        <v>48</v>
      </c>
      <c r="D7" s="28" t="s">
        <v>194</v>
      </c>
      <c r="E7" s="67">
        <v>10</v>
      </c>
      <c r="F7" s="68">
        <v>60</v>
      </c>
      <c r="G7" s="69">
        <v>0</v>
      </c>
      <c r="H7" s="28"/>
      <c r="I7" s="28" t="s">
        <v>195</v>
      </c>
      <c r="J7" s="28" t="s">
        <v>198</v>
      </c>
      <c r="K7" s="28" t="s">
        <v>205</v>
      </c>
    </row>
    <row r="8" spans="1:11">
      <c r="A8" s="29" t="s">
        <v>6</v>
      </c>
      <c r="B8" s="27" t="s">
        <v>7</v>
      </c>
      <c r="C8" s="49" t="s">
        <v>209</v>
      </c>
      <c r="D8" s="28" t="s">
        <v>188</v>
      </c>
      <c r="E8" s="67">
        <v>15</v>
      </c>
      <c r="F8" s="68">
        <f>E8*6</f>
        <v>90</v>
      </c>
      <c r="G8" s="69">
        <v>0</v>
      </c>
      <c r="H8" s="28"/>
      <c r="I8" s="49" t="s">
        <v>210</v>
      </c>
      <c r="J8" s="49" t="s">
        <v>211</v>
      </c>
      <c r="K8" s="28" t="s">
        <v>212</v>
      </c>
    </row>
    <row r="9" spans="1:11">
      <c r="A9" s="29" t="s">
        <v>6</v>
      </c>
      <c r="B9" s="27" t="s">
        <v>7</v>
      </c>
      <c r="C9" s="27" t="s">
        <v>16</v>
      </c>
      <c r="D9" s="28" t="s">
        <v>189</v>
      </c>
      <c r="E9" s="67">
        <v>5</v>
      </c>
      <c r="F9" s="68">
        <v>30</v>
      </c>
      <c r="G9" s="67">
        <v>0</v>
      </c>
      <c r="H9" s="28"/>
      <c r="I9" s="28"/>
      <c r="J9" s="28" t="s">
        <v>25</v>
      </c>
      <c r="K9" s="28" t="s">
        <v>22</v>
      </c>
    </row>
    <row r="10" spans="1:11">
      <c r="A10" s="29" t="s">
        <v>6</v>
      </c>
      <c r="B10" s="27" t="s">
        <v>7</v>
      </c>
      <c r="C10" s="27" t="s">
        <v>167</v>
      </c>
      <c r="D10" s="28"/>
      <c r="E10" s="69">
        <v>5</v>
      </c>
      <c r="F10" s="68">
        <v>30</v>
      </c>
      <c r="G10" s="67">
        <v>0</v>
      </c>
      <c r="H10" s="27"/>
      <c r="I10" s="28"/>
      <c r="J10" s="28" t="s">
        <v>25</v>
      </c>
      <c r="K10" s="28" t="s">
        <v>22</v>
      </c>
    </row>
    <row r="11" spans="1:11">
      <c r="A11" s="29" t="s">
        <v>6</v>
      </c>
      <c r="B11" s="27" t="s">
        <v>7</v>
      </c>
      <c r="C11" s="27" t="s">
        <v>14</v>
      </c>
      <c r="D11" s="28" t="s">
        <v>188</v>
      </c>
      <c r="E11" s="69">
        <v>5</v>
      </c>
      <c r="F11" s="68">
        <v>30</v>
      </c>
      <c r="G11" s="67">
        <v>0</v>
      </c>
      <c r="H11" s="27"/>
      <c r="I11" s="28"/>
      <c r="J11" s="28" t="s">
        <v>25</v>
      </c>
      <c r="K11" s="28" t="s">
        <v>22</v>
      </c>
    </row>
    <row r="12" spans="1:11">
      <c r="A12" s="29" t="s">
        <v>6</v>
      </c>
      <c r="B12" s="27" t="s">
        <v>7</v>
      </c>
      <c r="C12" s="27" t="s">
        <v>10</v>
      </c>
      <c r="D12" s="28"/>
      <c r="E12" s="67">
        <v>25</v>
      </c>
      <c r="F12" s="68">
        <v>150</v>
      </c>
      <c r="G12" s="67">
        <v>0</v>
      </c>
      <c r="H12" s="28"/>
      <c r="I12" s="28" t="s">
        <v>24</v>
      </c>
      <c r="J12" s="28" t="s">
        <v>23</v>
      </c>
      <c r="K12" s="28" t="s">
        <v>26</v>
      </c>
    </row>
    <row r="13" spans="1:11">
      <c r="A13" s="29" t="s">
        <v>6</v>
      </c>
      <c r="B13" s="27" t="s">
        <v>7</v>
      </c>
      <c r="C13" s="27" t="s">
        <v>15</v>
      </c>
      <c r="D13" s="28"/>
      <c r="E13" s="67">
        <v>15</v>
      </c>
      <c r="F13" s="68">
        <v>90</v>
      </c>
      <c r="G13" s="67">
        <v>0</v>
      </c>
      <c r="H13" s="28"/>
      <c r="I13" s="45" t="s">
        <v>12</v>
      </c>
      <c r="J13" s="27" t="s">
        <v>11</v>
      </c>
      <c r="K13" s="28" t="s">
        <v>22</v>
      </c>
    </row>
    <row r="14" spans="1:11">
      <c r="A14" s="29"/>
      <c r="B14" s="27"/>
      <c r="C14" s="27"/>
      <c r="D14" s="28"/>
      <c r="E14" s="67"/>
      <c r="F14" s="70">
        <f>SUM(F3:F13)</f>
        <v>1158</v>
      </c>
      <c r="G14" s="70">
        <f>SUM(G3:G13)</f>
        <v>1050</v>
      </c>
      <c r="H14" s="28"/>
      <c r="I14" s="45"/>
      <c r="J14" s="27"/>
      <c r="K14" s="28"/>
    </row>
    <row r="15" spans="1:11">
      <c r="A15" s="29"/>
      <c r="B15" s="27"/>
      <c r="C15" s="27"/>
      <c r="D15" s="28"/>
      <c r="E15" s="67"/>
      <c r="F15" s="68"/>
      <c r="G15" s="67"/>
      <c r="H15" s="28"/>
      <c r="I15" s="45"/>
      <c r="J15" s="27"/>
      <c r="K15" s="28"/>
    </row>
    <row r="16" spans="1:11">
      <c r="A16" s="30" t="s">
        <v>150</v>
      </c>
      <c r="B16" s="30" t="s">
        <v>28</v>
      </c>
      <c r="C16" s="30" t="s">
        <v>29</v>
      </c>
      <c r="D16" s="31"/>
      <c r="E16" s="71">
        <v>10</v>
      </c>
      <c r="F16" s="72">
        <f t="shared" ref="F16:F26" si="0">E16*6</f>
        <v>60</v>
      </c>
      <c r="G16" s="71">
        <v>0</v>
      </c>
      <c r="H16" s="30"/>
      <c r="I16" s="30" t="s">
        <v>30</v>
      </c>
      <c r="J16" s="30"/>
    </row>
    <row r="17" spans="1:10">
      <c r="A17" s="30" t="s">
        <v>150</v>
      </c>
      <c r="B17" s="30" t="s">
        <v>28</v>
      </c>
      <c r="C17" s="32" t="s">
        <v>31</v>
      </c>
      <c r="D17" s="47" t="s">
        <v>151</v>
      </c>
      <c r="E17" s="72">
        <v>1</v>
      </c>
      <c r="F17" s="72">
        <f t="shared" si="0"/>
        <v>6</v>
      </c>
      <c r="G17" s="71">
        <v>0</v>
      </c>
      <c r="H17" s="30"/>
      <c r="I17" s="30"/>
      <c r="J17" s="30" t="s">
        <v>32</v>
      </c>
    </row>
    <row r="18" spans="1:10">
      <c r="A18" s="30" t="s">
        <v>150</v>
      </c>
      <c r="B18" s="30" t="s">
        <v>28</v>
      </c>
      <c r="C18" s="32" t="s">
        <v>33</v>
      </c>
      <c r="D18" s="32" t="s">
        <v>152</v>
      </c>
      <c r="E18" s="72">
        <f>ROUNDUP(3.96,0)</f>
        <v>4</v>
      </c>
      <c r="F18" s="72">
        <f t="shared" si="0"/>
        <v>24</v>
      </c>
      <c r="G18" s="71">
        <v>0</v>
      </c>
      <c r="H18" s="30"/>
      <c r="I18" s="30" t="s">
        <v>34</v>
      </c>
      <c r="J18" s="30"/>
    </row>
    <row r="19" spans="1:10">
      <c r="A19" s="30" t="s">
        <v>150</v>
      </c>
      <c r="B19" s="30" t="s">
        <v>28</v>
      </c>
      <c r="C19" s="32" t="s">
        <v>35</v>
      </c>
      <c r="D19" s="30"/>
      <c r="E19" s="72">
        <v>60</v>
      </c>
      <c r="F19" s="72">
        <f t="shared" si="0"/>
        <v>360</v>
      </c>
      <c r="G19" s="71">
        <v>0</v>
      </c>
      <c r="H19" s="30"/>
      <c r="I19" s="30"/>
      <c r="J19" s="30" t="s">
        <v>32</v>
      </c>
    </row>
    <row r="20" spans="1:10">
      <c r="A20" s="30" t="s">
        <v>150</v>
      </c>
      <c r="B20" s="30" t="s">
        <v>28</v>
      </c>
      <c r="C20" s="32" t="s">
        <v>36</v>
      </c>
      <c r="D20" s="32"/>
      <c r="E20" s="72">
        <v>7</v>
      </c>
      <c r="F20" s="72">
        <f t="shared" si="0"/>
        <v>42</v>
      </c>
      <c r="G20" s="71">
        <v>0</v>
      </c>
      <c r="H20" s="32"/>
      <c r="I20" s="30"/>
      <c r="J20" s="30" t="s">
        <v>32</v>
      </c>
    </row>
    <row r="21" spans="1:10">
      <c r="A21" s="30" t="s">
        <v>150</v>
      </c>
      <c r="B21" s="30" t="s">
        <v>28</v>
      </c>
      <c r="C21" s="32" t="s">
        <v>37</v>
      </c>
      <c r="D21" s="48" t="s">
        <v>213</v>
      </c>
      <c r="E21" s="72">
        <v>1</v>
      </c>
      <c r="F21" s="72">
        <f t="shared" si="0"/>
        <v>6</v>
      </c>
      <c r="G21" s="71">
        <v>0</v>
      </c>
      <c r="H21" s="32"/>
      <c r="I21" s="30"/>
      <c r="J21" s="30" t="s">
        <v>32</v>
      </c>
    </row>
    <row r="22" spans="1:10">
      <c r="A22" s="30" t="s">
        <v>150</v>
      </c>
      <c r="B22" s="30" t="s">
        <v>28</v>
      </c>
      <c r="C22" s="32" t="s">
        <v>38</v>
      </c>
      <c r="D22" s="47" t="s">
        <v>153</v>
      </c>
      <c r="E22" s="72">
        <v>4</v>
      </c>
      <c r="F22" s="72">
        <f t="shared" si="0"/>
        <v>24</v>
      </c>
      <c r="G22" s="71">
        <v>0</v>
      </c>
      <c r="H22" s="32"/>
      <c r="I22" s="30" t="s">
        <v>39</v>
      </c>
      <c r="J22" s="30"/>
    </row>
    <row r="23" spans="1:10">
      <c r="A23" s="30" t="s">
        <v>150</v>
      </c>
      <c r="B23" s="30" t="s">
        <v>28</v>
      </c>
      <c r="C23" s="32" t="s">
        <v>40</v>
      </c>
      <c r="D23" s="32" t="s">
        <v>154</v>
      </c>
      <c r="E23" s="72">
        <f>ROUNDUP(15.66,0)</f>
        <v>16</v>
      </c>
      <c r="F23" s="72">
        <f t="shared" si="0"/>
        <v>96</v>
      </c>
      <c r="G23" s="71">
        <v>0</v>
      </c>
      <c r="H23" s="32"/>
      <c r="I23" s="30" t="s">
        <v>41</v>
      </c>
      <c r="J23" s="30"/>
    </row>
    <row r="24" spans="1:10">
      <c r="A24" s="30" t="s">
        <v>150</v>
      </c>
      <c r="B24" s="30" t="s">
        <v>28</v>
      </c>
      <c r="C24" s="48" t="s">
        <v>42</v>
      </c>
      <c r="D24" s="47" t="s">
        <v>155</v>
      </c>
      <c r="E24" s="72">
        <v>2</v>
      </c>
      <c r="F24" s="72">
        <f t="shared" si="0"/>
        <v>12</v>
      </c>
      <c r="G24" s="71">
        <v>0</v>
      </c>
      <c r="H24" s="32"/>
      <c r="I24" s="30" t="s">
        <v>43</v>
      </c>
      <c r="J24" s="32"/>
    </row>
    <row r="25" spans="1:10">
      <c r="A25" s="30" t="s">
        <v>150</v>
      </c>
      <c r="B25" s="30" t="s">
        <v>28</v>
      </c>
      <c r="C25" s="32" t="s">
        <v>44</v>
      </c>
      <c r="D25" s="32"/>
      <c r="E25" s="73">
        <v>267</v>
      </c>
      <c r="F25" s="72">
        <f t="shared" si="0"/>
        <v>1602</v>
      </c>
      <c r="G25" s="71">
        <v>0</v>
      </c>
      <c r="H25" s="34"/>
      <c r="I25" s="32" t="s">
        <v>45</v>
      </c>
      <c r="J25" s="35"/>
    </row>
    <row r="26" spans="1:10">
      <c r="A26" s="30" t="s">
        <v>150</v>
      </c>
      <c r="B26" s="30" t="s">
        <v>46</v>
      </c>
      <c r="C26" s="32" t="s">
        <v>47</v>
      </c>
      <c r="D26" s="32" t="s">
        <v>156</v>
      </c>
      <c r="E26" s="72">
        <v>13</v>
      </c>
      <c r="F26" s="72">
        <f t="shared" si="0"/>
        <v>78</v>
      </c>
      <c r="G26" s="71">
        <v>0</v>
      </c>
      <c r="H26" s="33"/>
      <c r="I26" s="32" t="s">
        <v>200</v>
      </c>
      <c r="J26" s="32"/>
    </row>
    <row r="27" spans="1:10">
      <c r="A27" s="6"/>
      <c r="B27" s="9"/>
      <c r="C27" s="9"/>
      <c r="F27" s="74">
        <f>SUM(F16:F26)</f>
        <v>2310</v>
      </c>
      <c r="G27" s="74">
        <f>SUM(G16:G26)</f>
        <v>0</v>
      </c>
      <c r="H27" s="19"/>
    </row>
    <row r="28" spans="1:10">
      <c r="A28" s="6"/>
      <c r="B28" s="9"/>
      <c r="C28" s="9"/>
      <c r="F28" s="74"/>
      <c r="G28" s="74"/>
      <c r="H28" s="26"/>
    </row>
    <row r="29" spans="1:10">
      <c r="A29" s="58" t="s">
        <v>217</v>
      </c>
      <c r="B29" s="59">
        <v>109</v>
      </c>
      <c r="C29" s="60" t="s">
        <v>218</v>
      </c>
      <c r="D29" s="60" t="s">
        <v>268</v>
      </c>
      <c r="E29" s="60">
        <v>25</v>
      </c>
      <c r="F29" s="60">
        <v>25</v>
      </c>
      <c r="G29" s="60">
        <v>50</v>
      </c>
      <c r="H29" s="60" t="s">
        <v>219</v>
      </c>
      <c r="I29" s="60" t="s">
        <v>269</v>
      </c>
      <c r="J29" s="60" t="s">
        <v>270</v>
      </c>
    </row>
    <row r="30" spans="1:10">
      <c r="A30" s="58" t="s">
        <v>217</v>
      </c>
      <c r="B30" s="61">
        <v>107</v>
      </c>
      <c r="C30" s="60" t="s">
        <v>220</v>
      </c>
      <c r="D30" s="60" t="s">
        <v>262</v>
      </c>
      <c r="E30" s="60">
        <v>30</v>
      </c>
      <c r="F30" s="60">
        <v>30</v>
      </c>
      <c r="G30" s="60">
        <v>15</v>
      </c>
      <c r="H30" s="60" t="s">
        <v>221</v>
      </c>
      <c r="I30" s="62" t="s">
        <v>263</v>
      </c>
      <c r="J30" s="60" t="s">
        <v>222</v>
      </c>
    </row>
    <row r="31" spans="1:10">
      <c r="A31" s="58" t="s">
        <v>217</v>
      </c>
      <c r="B31" s="60">
        <v>109</v>
      </c>
      <c r="C31" s="60" t="s">
        <v>223</v>
      </c>
      <c r="D31" s="60" t="s">
        <v>245</v>
      </c>
      <c r="E31" s="60">
        <v>10</v>
      </c>
      <c r="F31" s="60">
        <v>10</v>
      </c>
      <c r="G31" s="60"/>
      <c r="H31" s="60"/>
      <c r="I31" s="60" t="s">
        <v>246</v>
      </c>
      <c r="J31" s="60" t="s">
        <v>224</v>
      </c>
    </row>
    <row r="32" spans="1:10">
      <c r="A32" s="58" t="s">
        <v>217</v>
      </c>
      <c r="B32" s="58">
        <v>110</v>
      </c>
      <c r="C32" s="60" t="s">
        <v>225</v>
      </c>
      <c r="D32" s="60" t="s">
        <v>271</v>
      </c>
      <c r="E32" s="60">
        <v>10</v>
      </c>
      <c r="F32" s="60">
        <v>10</v>
      </c>
      <c r="G32" s="60"/>
      <c r="H32" s="60"/>
      <c r="I32" s="62" t="s">
        <v>272</v>
      </c>
      <c r="J32" s="60" t="s">
        <v>226</v>
      </c>
    </row>
    <row r="33" spans="1:10">
      <c r="A33" s="58" t="s">
        <v>217</v>
      </c>
      <c r="B33" s="60">
        <v>109</v>
      </c>
      <c r="C33" s="60" t="s">
        <v>14</v>
      </c>
      <c r="D33" s="60" t="s">
        <v>265</v>
      </c>
      <c r="E33" s="60">
        <v>10</v>
      </c>
      <c r="F33" s="60">
        <v>10</v>
      </c>
      <c r="G33" s="60"/>
      <c r="H33" s="60"/>
      <c r="I33" s="60" t="s">
        <v>266</v>
      </c>
      <c r="J33" s="60" t="s">
        <v>227</v>
      </c>
    </row>
    <row r="34" spans="1:10">
      <c r="A34" s="58" t="s">
        <v>217</v>
      </c>
      <c r="B34" s="59">
        <v>107</v>
      </c>
      <c r="C34" s="60" t="s">
        <v>231</v>
      </c>
      <c r="D34" s="60" t="s">
        <v>258</v>
      </c>
      <c r="E34" s="60">
        <v>30</v>
      </c>
      <c r="F34" s="60">
        <v>30</v>
      </c>
      <c r="G34" s="60">
        <v>15</v>
      </c>
      <c r="H34" s="60" t="s">
        <v>221</v>
      </c>
      <c r="I34" s="60" t="s">
        <v>259</v>
      </c>
      <c r="J34" s="60" t="s">
        <v>228</v>
      </c>
    </row>
    <row r="35" spans="1:10">
      <c r="A35" s="58" t="s">
        <v>217</v>
      </c>
      <c r="B35" s="59">
        <v>108</v>
      </c>
      <c r="C35" s="60" t="s">
        <v>225</v>
      </c>
      <c r="D35" s="60" t="s">
        <v>271</v>
      </c>
      <c r="E35" s="60">
        <v>36</v>
      </c>
      <c r="F35" s="60">
        <v>36</v>
      </c>
      <c r="G35" s="60"/>
      <c r="H35" s="60"/>
      <c r="I35" s="60" t="s">
        <v>272</v>
      </c>
      <c r="J35" s="60" t="s">
        <v>229</v>
      </c>
    </row>
    <row r="36" spans="1:10">
      <c r="A36" s="58" t="s">
        <v>217</v>
      </c>
      <c r="B36" s="60">
        <v>107</v>
      </c>
      <c r="C36" s="60" t="s">
        <v>218</v>
      </c>
      <c r="D36" s="60" t="s">
        <v>268</v>
      </c>
      <c r="E36" s="60">
        <v>10</v>
      </c>
      <c r="F36" s="60">
        <v>10</v>
      </c>
      <c r="G36" s="60"/>
      <c r="H36" s="60"/>
      <c r="I36" s="60" t="s">
        <v>269</v>
      </c>
      <c r="J36" s="60" t="s">
        <v>273</v>
      </c>
    </row>
    <row r="37" spans="1:10">
      <c r="A37" s="58" t="s">
        <v>217</v>
      </c>
      <c r="B37" s="59">
        <v>107</v>
      </c>
      <c r="C37" s="60" t="s">
        <v>220</v>
      </c>
      <c r="D37" s="60" t="s">
        <v>262</v>
      </c>
      <c r="E37" s="60">
        <v>30</v>
      </c>
      <c r="F37" s="60">
        <v>30</v>
      </c>
      <c r="G37" s="60">
        <v>15</v>
      </c>
      <c r="H37" s="60" t="s">
        <v>221</v>
      </c>
      <c r="I37" s="62" t="s">
        <v>263</v>
      </c>
      <c r="J37" s="60" t="s">
        <v>230</v>
      </c>
    </row>
    <row r="38" spans="1:10">
      <c r="A38" s="58" t="s">
        <v>217</v>
      </c>
      <c r="B38" s="59">
        <v>106108</v>
      </c>
      <c r="C38" s="60" t="s">
        <v>231</v>
      </c>
      <c r="D38" s="60" t="s">
        <v>258</v>
      </c>
      <c r="E38" s="60">
        <v>10</v>
      </c>
      <c r="F38" s="60">
        <v>10</v>
      </c>
      <c r="G38" s="60"/>
      <c r="H38" s="60"/>
      <c r="I38" s="60" t="s">
        <v>259</v>
      </c>
      <c r="J38" s="60" t="s">
        <v>232</v>
      </c>
    </row>
    <row r="39" spans="1:10">
      <c r="A39" s="58" t="s">
        <v>217</v>
      </c>
      <c r="B39" s="60">
        <v>109</v>
      </c>
      <c r="C39" s="60" t="s">
        <v>233</v>
      </c>
      <c r="D39" s="60" t="s">
        <v>260</v>
      </c>
      <c r="E39" s="60">
        <v>25</v>
      </c>
      <c r="F39" s="60">
        <v>25</v>
      </c>
      <c r="G39" s="60">
        <v>50</v>
      </c>
      <c r="H39" s="60" t="s">
        <v>219</v>
      </c>
      <c r="I39" s="60" t="s">
        <v>274</v>
      </c>
      <c r="J39" s="60" t="s">
        <v>234</v>
      </c>
    </row>
    <row r="40" spans="1:10">
      <c r="A40" s="58" t="s">
        <v>217</v>
      </c>
      <c r="B40" s="59">
        <v>104106</v>
      </c>
      <c r="C40" s="60" t="s">
        <v>220</v>
      </c>
      <c r="D40" s="60" t="s">
        <v>275</v>
      </c>
      <c r="E40" s="60">
        <v>10</v>
      </c>
      <c r="F40" s="60">
        <v>10</v>
      </c>
      <c r="G40" s="60"/>
      <c r="H40" s="60"/>
      <c r="I40" s="60" t="s">
        <v>276</v>
      </c>
      <c r="J40" s="60" t="s">
        <v>235</v>
      </c>
    </row>
    <row r="41" spans="1:10">
      <c r="A41" s="58" t="s">
        <v>217</v>
      </c>
      <c r="B41" s="60">
        <v>105</v>
      </c>
      <c r="C41" s="60" t="s">
        <v>225</v>
      </c>
      <c r="D41" s="60" t="s">
        <v>271</v>
      </c>
      <c r="E41" s="60">
        <v>10</v>
      </c>
      <c r="F41" s="60">
        <v>10</v>
      </c>
      <c r="G41" s="60"/>
      <c r="H41" s="60"/>
      <c r="I41" s="62" t="s">
        <v>272</v>
      </c>
      <c r="J41" s="60" t="s">
        <v>236</v>
      </c>
    </row>
    <row r="42" spans="1:10">
      <c r="A42" s="58" t="s">
        <v>217</v>
      </c>
      <c r="B42" s="60">
        <v>109</v>
      </c>
      <c r="C42" s="60" t="s">
        <v>223</v>
      </c>
      <c r="D42" s="60" t="s">
        <v>245</v>
      </c>
      <c r="E42" s="60">
        <v>10</v>
      </c>
      <c r="F42" s="60">
        <v>10</v>
      </c>
      <c r="G42" s="60"/>
      <c r="H42" s="60"/>
      <c r="I42" s="60" t="s">
        <v>246</v>
      </c>
      <c r="J42" s="60" t="s">
        <v>237</v>
      </c>
    </row>
    <row r="43" spans="1:10">
      <c r="A43" s="58" t="s">
        <v>217</v>
      </c>
      <c r="B43" s="60" t="s">
        <v>238</v>
      </c>
      <c r="C43" s="60" t="s">
        <v>220</v>
      </c>
      <c r="D43" s="60" t="s">
        <v>275</v>
      </c>
      <c r="E43" s="60">
        <v>50</v>
      </c>
      <c r="F43" s="60">
        <v>50</v>
      </c>
      <c r="G43" s="60">
        <v>25</v>
      </c>
      <c r="H43" s="60" t="s">
        <v>239</v>
      </c>
      <c r="I43" s="60" t="s">
        <v>276</v>
      </c>
      <c r="J43" s="60" t="s">
        <v>240</v>
      </c>
    </row>
    <row r="44" spans="1:10">
      <c r="A44" s="58" t="s">
        <v>217</v>
      </c>
      <c r="B44" s="60">
        <v>109</v>
      </c>
      <c r="C44" s="60" t="s">
        <v>225</v>
      </c>
      <c r="D44" s="60" t="s">
        <v>271</v>
      </c>
      <c r="E44" s="60">
        <v>25</v>
      </c>
      <c r="F44" s="60">
        <v>25</v>
      </c>
      <c r="G44" s="60">
        <v>50</v>
      </c>
      <c r="H44" s="60" t="s">
        <v>241</v>
      </c>
      <c r="I44" s="60" t="s">
        <v>272</v>
      </c>
      <c r="J44" s="60" t="s">
        <v>242</v>
      </c>
    </row>
    <row r="45" spans="1:10">
      <c r="A45" s="58" t="s">
        <v>217</v>
      </c>
      <c r="B45" s="59">
        <v>105107</v>
      </c>
      <c r="C45" s="60" t="s">
        <v>14</v>
      </c>
      <c r="D45" s="60" t="s">
        <v>265</v>
      </c>
      <c r="E45" s="60">
        <v>10</v>
      </c>
      <c r="F45" s="60">
        <v>10</v>
      </c>
      <c r="G45" s="60"/>
      <c r="H45" s="60"/>
      <c r="I45" s="60" t="s">
        <v>266</v>
      </c>
      <c r="J45" s="60" t="s">
        <v>243</v>
      </c>
    </row>
    <row r="46" spans="1:10">
      <c r="A46" s="58" t="s">
        <v>217</v>
      </c>
      <c r="B46" s="63" t="s">
        <v>244</v>
      </c>
      <c r="C46" s="63" t="s">
        <v>223</v>
      </c>
      <c r="D46" s="63" t="s">
        <v>245</v>
      </c>
      <c r="E46" s="63">
        <v>6</v>
      </c>
      <c r="F46" s="63">
        <v>36</v>
      </c>
      <c r="G46" s="63"/>
      <c r="H46" s="63"/>
      <c r="I46" s="63" t="s">
        <v>246</v>
      </c>
      <c r="J46" s="63" t="s">
        <v>247</v>
      </c>
    </row>
    <row r="47" spans="1:10">
      <c r="A47" s="58" t="s">
        <v>217</v>
      </c>
      <c r="B47" s="63" t="s">
        <v>244</v>
      </c>
      <c r="C47" s="63" t="s">
        <v>16</v>
      </c>
      <c r="D47" s="63" t="s">
        <v>248</v>
      </c>
      <c r="E47" s="63">
        <v>1.5</v>
      </c>
      <c r="F47" s="63">
        <v>9</v>
      </c>
      <c r="G47" s="63"/>
      <c r="H47" s="63"/>
      <c r="I47" s="63" t="s">
        <v>249</v>
      </c>
      <c r="J47" s="63" t="s">
        <v>247</v>
      </c>
    </row>
    <row r="48" spans="1:10">
      <c r="A48" s="58" t="s">
        <v>217</v>
      </c>
      <c r="B48" s="63" t="s">
        <v>244</v>
      </c>
      <c r="C48" s="63" t="s">
        <v>250</v>
      </c>
      <c r="D48" s="63" t="s">
        <v>251</v>
      </c>
      <c r="E48" s="63">
        <v>4.5</v>
      </c>
      <c r="F48" s="63">
        <v>27</v>
      </c>
      <c r="G48" s="63"/>
      <c r="H48" s="63"/>
      <c r="I48" s="63" t="s">
        <v>252</v>
      </c>
      <c r="J48" s="63" t="s">
        <v>247</v>
      </c>
    </row>
    <row r="49" spans="1:11">
      <c r="A49" s="58" t="s">
        <v>217</v>
      </c>
      <c r="B49" s="63" t="s">
        <v>244</v>
      </c>
      <c r="C49" s="63" t="s">
        <v>253</v>
      </c>
      <c r="D49" s="63" t="s">
        <v>254</v>
      </c>
      <c r="E49" s="63">
        <v>4.5</v>
      </c>
      <c r="F49" s="63">
        <v>27</v>
      </c>
      <c r="G49" s="63"/>
      <c r="H49" s="63"/>
      <c r="I49" s="63" t="s">
        <v>255</v>
      </c>
      <c r="J49" s="63" t="s">
        <v>247</v>
      </c>
    </row>
    <row r="50" spans="1:11">
      <c r="A50" s="58" t="s">
        <v>217</v>
      </c>
      <c r="B50" s="63" t="s">
        <v>244</v>
      </c>
      <c r="C50" s="63" t="s">
        <v>256</v>
      </c>
      <c r="D50" s="63"/>
      <c r="E50" s="63">
        <v>3</v>
      </c>
      <c r="F50" s="63">
        <v>18</v>
      </c>
      <c r="G50" s="63"/>
      <c r="H50" s="63"/>
      <c r="I50" s="63"/>
      <c r="J50" s="63" t="s">
        <v>247</v>
      </c>
    </row>
    <row r="51" spans="1:11">
      <c r="A51" s="58" t="s">
        <v>217</v>
      </c>
      <c r="B51" s="63" t="s">
        <v>244</v>
      </c>
      <c r="C51" s="63" t="s">
        <v>257</v>
      </c>
      <c r="D51" s="63"/>
      <c r="E51" s="63">
        <v>1.5</v>
      </c>
      <c r="F51" s="63">
        <v>9</v>
      </c>
      <c r="G51" s="63"/>
      <c r="H51" s="63"/>
      <c r="I51" s="63"/>
      <c r="J51" s="63" t="s">
        <v>247</v>
      </c>
      <c r="K51" s="26"/>
    </row>
    <row r="52" spans="1:11">
      <c r="A52" s="58" t="s">
        <v>217</v>
      </c>
      <c r="B52" s="63" t="s">
        <v>244</v>
      </c>
      <c r="C52" s="63" t="s">
        <v>231</v>
      </c>
      <c r="D52" s="63" t="s">
        <v>258</v>
      </c>
      <c r="E52" s="63">
        <v>1.5</v>
      </c>
      <c r="F52" s="63">
        <v>9</v>
      </c>
      <c r="G52" s="63"/>
      <c r="H52" s="63"/>
      <c r="I52" s="63" t="s">
        <v>259</v>
      </c>
      <c r="J52" s="63" t="s">
        <v>247</v>
      </c>
      <c r="K52" s="26"/>
    </row>
    <row r="53" spans="1:11">
      <c r="A53" s="58" t="s">
        <v>217</v>
      </c>
      <c r="B53" s="63" t="s">
        <v>244</v>
      </c>
      <c r="C53" s="63" t="s">
        <v>48</v>
      </c>
      <c r="D53" s="63" t="s">
        <v>260</v>
      </c>
      <c r="E53" s="63">
        <v>11</v>
      </c>
      <c r="F53" s="63">
        <v>66</v>
      </c>
      <c r="G53" s="63"/>
      <c r="H53" s="63"/>
      <c r="I53" s="63" t="s">
        <v>261</v>
      </c>
      <c r="J53" s="63" t="s">
        <v>247</v>
      </c>
      <c r="K53" s="26"/>
    </row>
    <row r="54" spans="1:11">
      <c r="A54" s="58" t="s">
        <v>217</v>
      </c>
      <c r="B54" s="63" t="s">
        <v>244</v>
      </c>
      <c r="C54" s="63" t="s">
        <v>220</v>
      </c>
      <c r="D54" s="63" t="s">
        <v>262</v>
      </c>
      <c r="E54" s="63">
        <v>8</v>
      </c>
      <c r="F54" s="63">
        <v>48</v>
      </c>
      <c r="G54" s="63"/>
      <c r="H54" s="63"/>
      <c r="I54" s="63" t="s">
        <v>263</v>
      </c>
      <c r="J54" s="63" t="s">
        <v>247</v>
      </c>
      <c r="K54" s="26"/>
    </row>
    <row r="55" spans="1:11">
      <c r="A55" s="58" t="s">
        <v>217</v>
      </c>
      <c r="B55" s="63" t="s">
        <v>264</v>
      </c>
      <c r="C55" s="63" t="s">
        <v>14</v>
      </c>
      <c r="D55" s="63" t="s">
        <v>265</v>
      </c>
      <c r="E55" s="63">
        <v>4.5</v>
      </c>
      <c r="F55" s="63">
        <v>27</v>
      </c>
      <c r="G55" s="63"/>
      <c r="H55" s="63"/>
      <c r="I55" s="63" t="s">
        <v>266</v>
      </c>
      <c r="J55" s="63" t="s">
        <v>247</v>
      </c>
      <c r="K55" s="26"/>
    </row>
    <row r="56" spans="1:11">
      <c r="A56" s="58" t="s">
        <v>217</v>
      </c>
      <c r="B56" s="63">
        <v>109</v>
      </c>
      <c r="C56" s="63" t="s">
        <v>15</v>
      </c>
      <c r="D56" s="63"/>
      <c r="E56" s="63">
        <v>3</v>
      </c>
      <c r="F56" s="63">
        <v>18</v>
      </c>
      <c r="G56" s="63"/>
      <c r="H56" s="63"/>
      <c r="I56" s="63"/>
      <c r="J56" s="63" t="s">
        <v>247</v>
      </c>
      <c r="K56" s="26"/>
    </row>
    <row r="57" spans="1:11">
      <c r="A57" s="58" t="s">
        <v>217</v>
      </c>
      <c r="B57" s="64">
        <v>206</v>
      </c>
      <c r="C57" s="64" t="s">
        <v>231</v>
      </c>
      <c r="D57" s="64" t="s">
        <v>258</v>
      </c>
      <c r="E57" s="64">
        <v>34</v>
      </c>
      <c r="F57" s="64">
        <f>E57*6</f>
        <v>204</v>
      </c>
      <c r="G57" s="64"/>
      <c r="H57" s="64"/>
      <c r="I57" s="64" t="s">
        <v>259</v>
      </c>
      <c r="J57" s="64" t="s">
        <v>267</v>
      </c>
      <c r="K57" s="26"/>
    </row>
    <row r="58" spans="1:11">
      <c r="A58" s="58" t="s">
        <v>217</v>
      </c>
      <c r="B58" s="64">
        <v>210</v>
      </c>
      <c r="C58" s="64" t="s">
        <v>231</v>
      </c>
      <c r="D58" s="64" t="s">
        <v>258</v>
      </c>
      <c r="E58" s="64">
        <v>36</v>
      </c>
      <c r="F58" s="64">
        <f>E58*6</f>
        <v>216</v>
      </c>
      <c r="G58" s="64"/>
      <c r="H58" s="64"/>
      <c r="I58" s="64" t="s">
        <v>259</v>
      </c>
      <c r="J58" s="64" t="s">
        <v>267</v>
      </c>
      <c r="K58" s="26"/>
    </row>
    <row r="59" spans="1:11">
      <c r="A59" s="58" t="s">
        <v>217</v>
      </c>
      <c r="B59" s="64">
        <v>205</v>
      </c>
      <c r="C59" s="64" t="s">
        <v>220</v>
      </c>
      <c r="D59" s="64" t="s">
        <v>262</v>
      </c>
      <c r="E59" s="64">
        <v>18</v>
      </c>
      <c r="F59" s="64">
        <f t="shared" ref="F59:F60" si="1">E59*6</f>
        <v>108</v>
      </c>
      <c r="G59" s="64"/>
      <c r="H59" s="64"/>
      <c r="I59" s="64" t="s">
        <v>263</v>
      </c>
      <c r="J59" s="64" t="s">
        <v>267</v>
      </c>
      <c r="K59" s="26"/>
    </row>
    <row r="60" spans="1:11">
      <c r="A60" s="58" t="s">
        <v>217</v>
      </c>
      <c r="B60" s="64">
        <v>205</v>
      </c>
      <c r="C60" s="64" t="s">
        <v>250</v>
      </c>
      <c r="D60" s="64" t="s">
        <v>251</v>
      </c>
      <c r="E60" s="64">
        <v>18</v>
      </c>
      <c r="F60" s="64">
        <f t="shared" si="1"/>
        <v>108</v>
      </c>
      <c r="G60" s="64"/>
      <c r="H60" s="64"/>
      <c r="I60" s="64" t="s">
        <v>252</v>
      </c>
      <c r="J60" s="64" t="s">
        <v>267</v>
      </c>
      <c r="K60" s="26"/>
    </row>
    <row r="61" spans="1:11">
      <c r="A61" s="20"/>
      <c r="B61" s="26"/>
      <c r="C61" s="26"/>
      <c r="D61" s="26"/>
      <c r="F61" s="74">
        <f>SUM(F29:F60)</f>
        <v>1271</v>
      </c>
      <c r="G61" s="74">
        <f>SUM(G29:G60)</f>
        <v>220</v>
      </c>
      <c r="H61" s="26"/>
      <c r="I61" s="26"/>
      <c r="J61" s="26"/>
      <c r="K61" s="26"/>
    </row>
    <row r="62" spans="1:11">
      <c r="A62" s="20"/>
      <c r="B62" s="26"/>
      <c r="C62" s="26"/>
      <c r="D62" s="26"/>
      <c r="H62" s="26"/>
      <c r="I62" s="26"/>
      <c r="J62" s="26"/>
      <c r="K62" s="26"/>
    </row>
    <row r="64" spans="1:11">
      <c r="A64" s="2" t="s">
        <v>49</v>
      </c>
      <c r="B64" s="1" t="s">
        <v>50</v>
      </c>
      <c r="C64" s="1" t="s">
        <v>51</v>
      </c>
      <c r="D64" s="21"/>
      <c r="E64" s="75">
        <v>12</v>
      </c>
      <c r="F64" s="75">
        <f>E64*6</f>
        <v>72</v>
      </c>
      <c r="G64" s="75">
        <v>0</v>
      </c>
      <c r="H64" s="1" t="s">
        <v>199</v>
      </c>
      <c r="I64" s="7" t="s">
        <v>61</v>
      </c>
      <c r="J64" s="1" t="s">
        <v>61</v>
      </c>
    </row>
    <row r="65" spans="1:11">
      <c r="A65" s="2" t="s">
        <v>49</v>
      </c>
      <c r="B65" s="1" t="s">
        <v>50</v>
      </c>
      <c r="C65" s="1" t="s">
        <v>52</v>
      </c>
      <c r="D65" s="1" t="s">
        <v>157</v>
      </c>
      <c r="E65" s="75">
        <v>2</v>
      </c>
      <c r="F65" s="75">
        <f t="shared" ref="F65:F71" si="2">E65*6</f>
        <v>12</v>
      </c>
      <c r="G65" s="75">
        <v>0</v>
      </c>
      <c r="H65" s="1" t="s">
        <v>199</v>
      </c>
      <c r="I65" s="7" t="s">
        <v>158</v>
      </c>
      <c r="J65" s="1" t="s">
        <v>53</v>
      </c>
    </row>
    <row r="66" spans="1:11">
      <c r="A66" s="2" t="s">
        <v>49</v>
      </c>
      <c r="B66" s="1" t="s">
        <v>50</v>
      </c>
      <c r="C66" s="1" t="s">
        <v>54</v>
      </c>
      <c r="D66" s="1" t="s">
        <v>159</v>
      </c>
      <c r="E66" s="75">
        <v>2</v>
      </c>
      <c r="F66" s="75">
        <f t="shared" si="2"/>
        <v>12</v>
      </c>
      <c r="G66" s="75">
        <v>0</v>
      </c>
      <c r="H66" s="1" t="s">
        <v>199</v>
      </c>
      <c r="I66" s="7" t="s">
        <v>160</v>
      </c>
      <c r="J66" s="1" t="s">
        <v>55</v>
      </c>
    </row>
    <row r="67" spans="1:11">
      <c r="A67" s="2" t="s">
        <v>49</v>
      </c>
      <c r="B67" s="1" t="s">
        <v>50</v>
      </c>
      <c r="C67" s="1" t="s">
        <v>56</v>
      </c>
      <c r="D67" s="1" t="s">
        <v>161</v>
      </c>
      <c r="E67" s="75">
        <v>4</v>
      </c>
      <c r="F67" s="75">
        <f t="shared" si="2"/>
        <v>24</v>
      </c>
      <c r="G67" s="75">
        <v>0</v>
      </c>
      <c r="H67" s="1" t="s">
        <v>199</v>
      </c>
      <c r="I67" s="7" t="s">
        <v>57</v>
      </c>
      <c r="J67" s="1" t="s">
        <v>162</v>
      </c>
    </row>
    <row r="68" spans="1:11">
      <c r="A68" s="2" t="s">
        <v>49</v>
      </c>
      <c r="B68" s="1" t="s">
        <v>50</v>
      </c>
      <c r="C68" s="1" t="s">
        <v>58</v>
      </c>
      <c r="D68" s="1" t="s">
        <v>163</v>
      </c>
      <c r="E68" s="76">
        <v>4</v>
      </c>
      <c r="F68" s="75">
        <f t="shared" si="2"/>
        <v>24</v>
      </c>
      <c r="G68" s="75">
        <v>0</v>
      </c>
      <c r="H68" s="1" t="s">
        <v>199</v>
      </c>
      <c r="I68" s="7" t="s">
        <v>164</v>
      </c>
      <c r="J68" s="1" t="s">
        <v>59</v>
      </c>
    </row>
    <row r="69" spans="1:11">
      <c r="A69" s="2" t="s">
        <v>49</v>
      </c>
      <c r="B69" s="1" t="s">
        <v>50</v>
      </c>
      <c r="C69" s="4" t="s">
        <v>60</v>
      </c>
      <c r="D69" s="1" t="s">
        <v>157</v>
      </c>
      <c r="E69" s="76">
        <v>4</v>
      </c>
      <c r="F69" s="75">
        <f t="shared" si="2"/>
        <v>24</v>
      </c>
      <c r="G69" s="75">
        <v>0</v>
      </c>
      <c r="H69" s="1" t="s">
        <v>199</v>
      </c>
      <c r="I69" s="4" t="s">
        <v>165</v>
      </c>
      <c r="J69" s="1" t="s">
        <v>166</v>
      </c>
    </row>
    <row r="70" spans="1:11">
      <c r="A70" s="2" t="s">
        <v>49</v>
      </c>
      <c r="B70" s="1" t="s">
        <v>50</v>
      </c>
      <c r="C70" s="1" t="s">
        <v>62</v>
      </c>
      <c r="D70" s="4"/>
      <c r="E70" s="76">
        <v>10</v>
      </c>
      <c r="F70" s="75">
        <f t="shared" si="2"/>
        <v>60</v>
      </c>
      <c r="G70" s="75">
        <v>0</v>
      </c>
      <c r="H70" s="1" t="s">
        <v>199</v>
      </c>
      <c r="I70" s="4"/>
      <c r="J70" s="1" t="s">
        <v>61</v>
      </c>
    </row>
    <row r="71" spans="1:11">
      <c r="A71" s="2" t="s">
        <v>49</v>
      </c>
      <c r="B71" s="1" t="s">
        <v>50</v>
      </c>
      <c r="C71" s="1" t="s">
        <v>63</v>
      </c>
      <c r="D71" s="4"/>
      <c r="E71" s="76">
        <v>2</v>
      </c>
      <c r="F71" s="75">
        <f t="shared" si="2"/>
        <v>12</v>
      </c>
      <c r="G71" s="75">
        <v>0</v>
      </c>
      <c r="H71" s="1" t="s">
        <v>199</v>
      </c>
      <c r="I71" s="4"/>
    </row>
    <row r="72" spans="1:11">
      <c r="A72" s="5"/>
      <c r="B72" s="6"/>
      <c r="C72" s="6"/>
      <c r="E72" s="76"/>
      <c r="F72" s="77">
        <f>SUM(F64:F71)</f>
        <v>240</v>
      </c>
      <c r="G72" s="77">
        <f>SUM(G64:G71)</f>
        <v>0</v>
      </c>
      <c r="I72" s="6"/>
    </row>
    <row r="74" spans="1:11">
      <c r="A74" s="5" t="s">
        <v>77</v>
      </c>
      <c r="B74" s="6" t="s">
        <v>76</v>
      </c>
      <c r="C74" s="6" t="s">
        <v>75</v>
      </c>
      <c r="D74" s="21" t="s">
        <v>190</v>
      </c>
      <c r="E74" s="75">
        <v>19</v>
      </c>
      <c r="F74" s="75">
        <v>114</v>
      </c>
      <c r="G74" s="75">
        <v>0</v>
      </c>
      <c r="H74" s="1"/>
      <c r="I74" s="7"/>
      <c r="J74" s="6"/>
    </row>
    <row r="75" spans="1:11">
      <c r="A75" s="5" t="s">
        <v>77</v>
      </c>
      <c r="B75" s="6" t="s">
        <v>74</v>
      </c>
      <c r="C75" s="6" t="s">
        <v>73</v>
      </c>
      <c r="E75" s="75">
        <v>19</v>
      </c>
      <c r="F75" s="75">
        <v>114</v>
      </c>
      <c r="G75" s="75">
        <v>0</v>
      </c>
      <c r="H75" s="1"/>
      <c r="I75" s="7" t="s">
        <v>72</v>
      </c>
      <c r="J75" s="6" t="s">
        <v>71</v>
      </c>
    </row>
    <row r="76" spans="1:11">
      <c r="A76" s="5" t="s">
        <v>77</v>
      </c>
      <c r="B76" s="5" t="s">
        <v>70</v>
      </c>
      <c r="C76" s="6" t="s">
        <v>69</v>
      </c>
      <c r="E76" s="76">
        <v>19</v>
      </c>
      <c r="F76" s="75">
        <v>114</v>
      </c>
      <c r="G76" s="75">
        <v>0</v>
      </c>
      <c r="H76" s="2"/>
      <c r="I76" s="7" t="s">
        <v>68</v>
      </c>
      <c r="J76" s="6" t="s">
        <v>67</v>
      </c>
    </row>
    <row r="77" spans="1:11">
      <c r="A77" s="5" t="s">
        <v>77</v>
      </c>
      <c r="B77" s="5" t="s">
        <v>66</v>
      </c>
      <c r="C77" s="6" t="s">
        <v>65</v>
      </c>
      <c r="D77" s="4" t="s">
        <v>191</v>
      </c>
      <c r="E77" s="76">
        <v>20</v>
      </c>
      <c r="F77" s="65">
        <v>120</v>
      </c>
      <c r="G77" s="65">
        <v>0</v>
      </c>
      <c r="I77" s="7" t="s">
        <v>64</v>
      </c>
      <c r="J77" s="8"/>
    </row>
    <row r="78" spans="1:11">
      <c r="A78" s="5"/>
      <c r="B78" s="5"/>
      <c r="C78" s="6"/>
      <c r="E78" s="76"/>
      <c r="F78" s="74">
        <f>SUM(F74:F77)</f>
        <v>462</v>
      </c>
      <c r="G78" s="74">
        <f>SUM(G74:G77)</f>
        <v>0</v>
      </c>
      <c r="I78" s="7"/>
    </row>
    <row r="79" spans="1:11">
      <c r="J79" s="22"/>
      <c r="K79" s="24"/>
    </row>
    <row r="80" spans="1:11" ht="15">
      <c r="A80" s="36" t="s">
        <v>201</v>
      </c>
      <c r="B80" s="22" t="s">
        <v>78</v>
      </c>
      <c r="C80" s="22" t="s">
        <v>79</v>
      </c>
      <c r="D80" s="23" t="s">
        <v>180</v>
      </c>
      <c r="E80" s="51">
        <v>18</v>
      </c>
      <c r="F80" s="51">
        <f>E80*6</f>
        <v>108</v>
      </c>
      <c r="G80" s="51"/>
      <c r="H80" s="24"/>
      <c r="I80" s="25" t="s">
        <v>80</v>
      </c>
      <c r="J80" s="22" t="s">
        <v>81</v>
      </c>
      <c r="K80" s="24"/>
    </row>
    <row r="81" spans="1:11" ht="15">
      <c r="A81" s="36" t="s">
        <v>201</v>
      </c>
      <c r="B81" s="22" t="s">
        <v>82</v>
      </c>
      <c r="C81" s="22" t="s">
        <v>83</v>
      </c>
      <c r="D81" s="23" t="s">
        <v>181</v>
      </c>
      <c r="E81" s="52">
        <v>12</v>
      </c>
      <c r="F81" s="51">
        <f t="shared" ref="F81:F89" si="3">E81*6</f>
        <v>72</v>
      </c>
      <c r="G81" s="52"/>
      <c r="H81" s="22"/>
      <c r="I81" s="25" t="s">
        <v>84</v>
      </c>
      <c r="J81" s="22" t="s">
        <v>85</v>
      </c>
      <c r="K81" s="24"/>
    </row>
    <row r="82" spans="1:11" ht="15">
      <c r="A82" s="36" t="s">
        <v>201</v>
      </c>
      <c r="B82" s="22" t="s">
        <v>86</v>
      </c>
      <c r="C82" s="22" t="s">
        <v>87</v>
      </c>
      <c r="D82" s="23" t="s">
        <v>182</v>
      </c>
      <c r="E82" s="52">
        <v>1</v>
      </c>
      <c r="F82" s="51">
        <f t="shared" si="3"/>
        <v>6</v>
      </c>
      <c r="G82" s="52"/>
      <c r="H82" s="22"/>
      <c r="I82" s="25" t="s">
        <v>88</v>
      </c>
      <c r="J82" s="22" t="s">
        <v>89</v>
      </c>
      <c r="K82" s="24"/>
    </row>
    <row r="83" spans="1:11" ht="15">
      <c r="A83" s="36" t="s">
        <v>201</v>
      </c>
      <c r="B83" s="22" t="s">
        <v>90</v>
      </c>
      <c r="C83" s="22" t="s">
        <v>91</v>
      </c>
      <c r="D83" s="23" t="s">
        <v>183</v>
      </c>
      <c r="E83" s="53">
        <v>38</v>
      </c>
      <c r="F83" s="51">
        <f t="shared" si="3"/>
        <v>228</v>
      </c>
      <c r="G83" s="53"/>
      <c r="H83" s="50"/>
      <c r="I83" s="25" t="s">
        <v>92</v>
      </c>
      <c r="J83" s="22" t="s">
        <v>93</v>
      </c>
      <c r="K83" s="24"/>
    </row>
    <row r="84" spans="1:11" ht="15">
      <c r="A84" s="36" t="s">
        <v>201</v>
      </c>
      <c r="B84" s="22" t="s">
        <v>94</v>
      </c>
      <c r="C84" s="22" t="s">
        <v>95</v>
      </c>
      <c r="D84" s="23" t="s">
        <v>184</v>
      </c>
      <c r="E84" s="53">
        <v>38</v>
      </c>
      <c r="F84" s="51">
        <f t="shared" si="3"/>
        <v>228</v>
      </c>
      <c r="G84" s="51"/>
      <c r="H84" s="24"/>
      <c r="I84" s="25" t="s">
        <v>96</v>
      </c>
      <c r="J84" s="22" t="s">
        <v>97</v>
      </c>
      <c r="K84" s="24"/>
    </row>
    <row r="85" spans="1:11" ht="15">
      <c r="A85" s="36" t="s">
        <v>201</v>
      </c>
      <c r="B85" s="22" t="s">
        <v>98</v>
      </c>
      <c r="C85" s="22" t="s">
        <v>99</v>
      </c>
      <c r="D85" s="23" t="s">
        <v>185</v>
      </c>
      <c r="E85" s="53">
        <v>9</v>
      </c>
      <c r="F85" s="51">
        <f t="shared" si="3"/>
        <v>54</v>
      </c>
      <c r="G85" s="51"/>
      <c r="H85" s="24"/>
      <c r="I85" s="25" t="s">
        <v>100</v>
      </c>
      <c r="J85" s="22" t="s">
        <v>101</v>
      </c>
      <c r="K85" s="24"/>
    </row>
    <row r="86" spans="1:11" ht="15">
      <c r="A86" s="36" t="s">
        <v>201</v>
      </c>
      <c r="B86" s="22" t="s">
        <v>98</v>
      </c>
      <c r="C86" s="22" t="s">
        <v>95</v>
      </c>
      <c r="D86" s="23" t="s">
        <v>184</v>
      </c>
      <c r="E86" s="53">
        <v>13</v>
      </c>
      <c r="F86" s="51">
        <f t="shared" si="3"/>
        <v>78</v>
      </c>
      <c r="G86" s="51"/>
      <c r="H86" s="24"/>
      <c r="I86" s="25" t="s">
        <v>102</v>
      </c>
      <c r="J86" s="22" t="s">
        <v>97</v>
      </c>
      <c r="K86" s="24"/>
    </row>
    <row r="87" spans="1:11" ht="15">
      <c r="A87" s="36" t="s">
        <v>201</v>
      </c>
      <c r="B87" s="22" t="s">
        <v>98</v>
      </c>
      <c r="C87" s="22" t="s">
        <v>91</v>
      </c>
      <c r="D87" s="23" t="s">
        <v>183</v>
      </c>
      <c r="E87" s="53">
        <v>15</v>
      </c>
      <c r="F87" s="51">
        <f t="shared" si="3"/>
        <v>90</v>
      </c>
      <c r="G87" s="51"/>
      <c r="H87" s="24"/>
      <c r="I87" s="25" t="s">
        <v>103</v>
      </c>
      <c r="J87" s="22" t="s">
        <v>104</v>
      </c>
      <c r="K87" s="24"/>
    </row>
    <row r="88" spans="1:11" ht="15">
      <c r="A88" s="36" t="s">
        <v>201</v>
      </c>
      <c r="B88" s="22" t="s">
        <v>98</v>
      </c>
      <c r="C88" s="22" t="s">
        <v>105</v>
      </c>
      <c r="D88" s="23" t="s">
        <v>186</v>
      </c>
      <c r="E88" s="53">
        <v>2</v>
      </c>
      <c r="F88" s="51">
        <f t="shared" si="3"/>
        <v>12</v>
      </c>
      <c r="G88" s="51"/>
      <c r="H88" s="24"/>
      <c r="I88" s="25" t="s">
        <v>106</v>
      </c>
      <c r="J88" s="22" t="s">
        <v>107</v>
      </c>
      <c r="K88" s="24"/>
    </row>
    <row r="89" spans="1:11" ht="15">
      <c r="A89" s="36" t="s">
        <v>201</v>
      </c>
      <c r="B89" s="22" t="s">
        <v>108</v>
      </c>
      <c r="C89" s="22" t="s">
        <v>109</v>
      </c>
      <c r="D89" s="23" t="s">
        <v>187</v>
      </c>
      <c r="E89" s="53">
        <v>22</v>
      </c>
      <c r="F89" s="51">
        <f t="shared" si="3"/>
        <v>132</v>
      </c>
      <c r="G89" s="51"/>
      <c r="H89" s="24"/>
      <c r="I89" s="25" t="s">
        <v>110</v>
      </c>
      <c r="J89" s="22" t="s">
        <v>111</v>
      </c>
    </row>
    <row r="90" spans="1:11" ht="15">
      <c r="A90" s="36" t="s">
        <v>201</v>
      </c>
      <c r="B90" s="37" t="s">
        <v>202</v>
      </c>
      <c r="C90" s="37" t="s">
        <v>203</v>
      </c>
      <c r="D90" s="38"/>
      <c r="E90" s="54">
        <v>22</v>
      </c>
      <c r="F90" s="55">
        <v>132</v>
      </c>
      <c r="G90" s="55">
        <v>0</v>
      </c>
      <c r="I90" s="39" t="s">
        <v>197</v>
      </c>
      <c r="J90" s="37"/>
    </row>
    <row r="91" spans="1:11" ht="15">
      <c r="A91" s="36"/>
      <c r="B91" s="37"/>
      <c r="C91" s="37"/>
      <c r="D91" s="38"/>
      <c r="E91" s="54"/>
      <c r="F91" s="56">
        <f>SUM(F80:F90)</f>
        <v>1140</v>
      </c>
      <c r="G91" s="56">
        <f>SUM(G80:G90)</f>
        <v>0</v>
      </c>
      <c r="H91" s="39"/>
      <c r="I91" s="40"/>
      <c r="J91" s="37"/>
    </row>
    <row r="92" spans="1:11" ht="15">
      <c r="A92" s="39"/>
      <c r="B92" s="39"/>
      <c r="C92" s="39"/>
      <c r="D92" s="38"/>
      <c r="E92" s="55"/>
      <c r="F92" s="55"/>
      <c r="G92" s="55"/>
      <c r="H92" s="39"/>
      <c r="I92" s="39"/>
      <c r="J92" s="39"/>
      <c r="K92" s="24"/>
    </row>
    <row r="93" spans="1:11" ht="15">
      <c r="A93" s="39" t="s">
        <v>112</v>
      </c>
      <c r="B93" s="39" t="s">
        <v>113</v>
      </c>
      <c r="C93" s="39" t="s">
        <v>114</v>
      </c>
      <c r="D93" s="38" t="s">
        <v>171</v>
      </c>
      <c r="E93" s="55">
        <v>12</v>
      </c>
      <c r="F93" s="55">
        <f t="shared" ref="F93:F101" si="4">E93*6</f>
        <v>72</v>
      </c>
      <c r="G93" s="55">
        <v>0</v>
      </c>
      <c r="H93" s="39" t="s">
        <v>113</v>
      </c>
      <c r="I93" s="39" t="s">
        <v>113</v>
      </c>
      <c r="J93" s="39"/>
      <c r="K93" s="24"/>
    </row>
    <row r="94" spans="1:11" ht="15">
      <c r="A94" s="39" t="s">
        <v>112</v>
      </c>
      <c r="B94" s="39" t="s">
        <v>113</v>
      </c>
      <c r="C94" s="39" t="s">
        <v>115</v>
      </c>
      <c r="D94" s="38" t="s">
        <v>172</v>
      </c>
      <c r="E94" s="55">
        <v>11</v>
      </c>
      <c r="F94" s="55">
        <f t="shared" si="4"/>
        <v>66</v>
      </c>
      <c r="G94" s="55">
        <v>0</v>
      </c>
      <c r="H94" s="39" t="s">
        <v>113</v>
      </c>
      <c r="I94" s="39" t="s">
        <v>113</v>
      </c>
      <c r="J94" s="39"/>
      <c r="K94" s="24"/>
    </row>
    <row r="95" spans="1:11" ht="15">
      <c r="A95" s="39" t="s">
        <v>112</v>
      </c>
      <c r="B95" s="39" t="s">
        <v>113</v>
      </c>
      <c r="C95" s="39" t="s">
        <v>116</v>
      </c>
      <c r="D95" s="38" t="s">
        <v>173</v>
      </c>
      <c r="E95" s="55">
        <v>5</v>
      </c>
      <c r="F95" s="55">
        <f t="shared" si="4"/>
        <v>30</v>
      </c>
      <c r="G95" s="55">
        <v>0</v>
      </c>
      <c r="H95" s="39" t="s">
        <v>113</v>
      </c>
      <c r="I95" s="39" t="s">
        <v>113</v>
      </c>
      <c r="J95" s="39"/>
      <c r="K95" s="24"/>
    </row>
    <row r="96" spans="1:11" ht="15">
      <c r="A96" s="39" t="s">
        <v>112</v>
      </c>
      <c r="B96" s="39" t="s">
        <v>113</v>
      </c>
      <c r="C96" s="39" t="s">
        <v>117</v>
      </c>
      <c r="D96" s="38" t="s">
        <v>174</v>
      </c>
      <c r="E96" s="55">
        <v>6</v>
      </c>
      <c r="F96" s="55">
        <f t="shared" si="4"/>
        <v>36</v>
      </c>
      <c r="G96" s="55">
        <v>0</v>
      </c>
      <c r="H96" s="39" t="s">
        <v>113</v>
      </c>
      <c r="I96" s="39" t="s">
        <v>113</v>
      </c>
      <c r="J96" s="39" t="s">
        <v>118</v>
      </c>
      <c r="K96" s="24"/>
    </row>
    <row r="97" spans="1:11" ht="15">
      <c r="A97" s="39" t="s">
        <v>112</v>
      </c>
      <c r="B97" s="39" t="s">
        <v>113</v>
      </c>
      <c r="C97" s="39" t="s">
        <v>119</v>
      </c>
      <c r="D97" s="38" t="s">
        <v>175</v>
      </c>
      <c r="E97" s="55">
        <v>6</v>
      </c>
      <c r="F97" s="55">
        <f t="shared" si="4"/>
        <v>36</v>
      </c>
      <c r="G97" s="55">
        <v>0</v>
      </c>
      <c r="H97" s="39" t="s">
        <v>113</v>
      </c>
      <c r="I97" s="39" t="s">
        <v>113</v>
      </c>
      <c r="J97" s="39"/>
      <c r="K97" s="24"/>
    </row>
    <row r="98" spans="1:11" ht="15">
      <c r="A98" s="39" t="s">
        <v>112</v>
      </c>
      <c r="B98" s="39" t="s">
        <v>113</v>
      </c>
      <c r="C98" s="39" t="s">
        <v>120</v>
      </c>
      <c r="D98" s="38" t="s">
        <v>176</v>
      </c>
      <c r="E98" s="55">
        <v>6</v>
      </c>
      <c r="F98" s="55">
        <f t="shared" si="4"/>
        <v>36</v>
      </c>
      <c r="G98" s="55">
        <v>0</v>
      </c>
      <c r="H98" s="39" t="s">
        <v>113</v>
      </c>
      <c r="I98" s="39" t="s">
        <v>113</v>
      </c>
      <c r="J98" s="39"/>
      <c r="K98" s="24"/>
    </row>
    <row r="99" spans="1:11" ht="15">
      <c r="A99" s="39" t="s">
        <v>112</v>
      </c>
      <c r="B99" s="39" t="s">
        <v>113</v>
      </c>
      <c r="C99" s="39" t="s">
        <v>121</v>
      </c>
      <c r="D99" s="38" t="s">
        <v>177</v>
      </c>
      <c r="E99" s="55">
        <v>4</v>
      </c>
      <c r="F99" s="55">
        <f t="shared" si="4"/>
        <v>24</v>
      </c>
      <c r="G99" s="55">
        <v>0</v>
      </c>
      <c r="H99" s="39" t="s">
        <v>113</v>
      </c>
      <c r="I99" s="39" t="s">
        <v>113</v>
      </c>
      <c r="J99" s="39"/>
      <c r="K99" s="24"/>
    </row>
    <row r="100" spans="1:11" ht="15">
      <c r="A100" s="39" t="s">
        <v>112</v>
      </c>
      <c r="B100" s="39" t="s">
        <v>113</v>
      </c>
      <c r="C100" s="39" t="s">
        <v>122</v>
      </c>
      <c r="D100" s="38" t="s">
        <v>178</v>
      </c>
      <c r="E100" s="55">
        <v>4</v>
      </c>
      <c r="F100" s="55">
        <f t="shared" si="4"/>
        <v>24</v>
      </c>
      <c r="G100" s="55">
        <v>0</v>
      </c>
      <c r="H100" s="39" t="s">
        <v>113</v>
      </c>
      <c r="I100" s="39" t="s">
        <v>113</v>
      </c>
      <c r="J100" s="39"/>
      <c r="K100" s="24"/>
    </row>
    <row r="101" spans="1:11" ht="15">
      <c r="A101" s="39" t="s">
        <v>112</v>
      </c>
      <c r="B101" s="39" t="s">
        <v>113</v>
      </c>
      <c r="C101" s="39" t="s">
        <v>123</v>
      </c>
      <c r="D101" s="38" t="s">
        <v>179</v>
      </c>
      <c r="E101" s="55">
        <v>4</v>
      </c>
      <c r="F101" s="55">
        <f t="shared" si="4"/>
        <v>24</v>
      </c>
      <c r="G101" s="55">
        <v>0</v>
      </c>
      <c r="H101" s="39" t="s">
        <v>113</v>
      </c>
      <c r="I101" s="39" t="s">
        <v>113</v>
      </c>
      <c r="J101" s="39"/>
      <c r="K101" s="24"/>
    </row>
    <row r="102" spans="1:11" ht="15">
      <c r="A102" s="39"/>
      <c r="B102" s="39"/>
      <c r="C102" s="39"/>
      <c r="D102" s="38"/>
      <c r="E102" s="55"/>
      <c r="F102" s="56">
        <f>SUM(F93:F101)</f>
        <v>348</v>
      </c>
      <c r="G102" s="56">
        <f>SUM(G93:G101)</f>
        <v>0</v>
      </c>
      <c r="H102" s="39"/>
      <c r="I102" s="39"/>
      <c r="J102" s="39"/>
      <c r="K102" s="24"/>
    </row>
    <row r="103" spans="1:11" ht="15">
      <c r="A103" s="39"/>
      <c r="B103" s="39"/>
      <c r="C103" s="39"/>
      <c r="D103" s="38"/>
      <c r="E103" s="55"/>
      <c r="F103" s="55"/>
      <c r="G103" s="55"/>
      <c r="H103" s="39"/>
      <c r="I103" s="39"/>
      <c r="J103" s="39"/>
      <c r="K103" s="24"/>
    </row>
    <row r="104" spans="1:11" ht="15">
      <c r="A104" s="39" t="s">
        <v>196</v>
      </c>
      <c r="B104" s="39" t="s">
        <v>124</v>
      </c>
      <c r="C104" s="39" t="s">
        <v>125</v>
      </c>
      <c r="D104" s="38" t="s">
        <v>168</v>
      </c>
      <c r="E104" s="55">
        <v>1</v>
      </c>
      <c r="F104" s="55">
        <f>E104*6</f>
        <v>6</v>
      </c>
      <c r="G104" s="55">
        <v>0</v>
      </c>
      <c r="H104" s="39"/>
      <c r="I104" s="40" t="s">
        <v>126</v>
      </c>
      <c r="J104" s="39" t="s">
        <v>127</v>
      </c>
      <c r="K104" s="39"/>
    </row>
    <row r="105" spans="1:11" ht="15">
      <c r="A105" s="39" t="s">
        <v>196</v>
      </c>
      <c r="B105" s="39" t="s">
        <v>128</v>
      </c>
      <c r="C105" s="39" t="s">
        <v>129</v>
      </c>
      <c r="D105" s="38" t="s">
        <v>169</v>
      </c>
      <c r="E105" s="55">
        <v>3</v>
      </c>
      <c r="F105" s="55">
        <f t="shared" ref="F105" si="5">E105*6</f>
        <v>18</v>
      </c>
      <c r="G105" s="55">
        <v>0</v>
      </c>
      <c r="H105" s="39"/>
      <c r="I105" s="40" t="s">
        <v>130</v>
      </c>
      <c r="J105" s="39" t="s">
        <v>131</v>
      </c>
      <c r="K105" s="39"/>
    </row>
    <row r="106" spans="1:11" ht="15">
      <c r="A106" s="39" t="s">
        <v>196</v>
      </c>
      <c r="B106" s="39" t="s">
        <v>214</v>
      </c>
      <c r="C106" s="39" t="s">
        <v>129</v>
      </c>
      <c r="D106" s="38" t="s">
        <v>169</v>
      </c>
      <c r="E106" s="55">
        <v>22</v>
      </c>
      <c r="F106" s="55">
        <f>E106*6</f>
        <v>132</v>
      </c>
      <c r="G106" s="55">
        <v>20</v>
      </c>
      <c r="H106" s="39"/>
      <c r="I106" s="40" t="s">
        <v>136</v>
      </c>
      <c r="J106" s="39" t="s">
        <v>137</v>
      </c>
      <c r="K106" s="39"/>
    </row>
    <row r="107" spans="1:11" ht="15">
      <c r="A107" s="39" t="s">
        <v>196</v>
      </c>
      <c r="B107" s="39" t="s">
        <v>132</v>
      </c>
      <c r="C107" s="39" t="s">
        <v>133</v>
      </c>
      <c r="D107" s="38" t="s">
        <v>170</v>
      </c>
      <c r="E107" s="55">
        <v>1</v>
      </c>
      <c r="F107" s="55">
        <v>0</v>
      </c>
      <c r="G107" s="55">
        <v>3</v>
      </c>
      <c r="H107" s="39" t="s">
        <v>215</v>
      </c>
      <c r="I107" s="40" t="s">
        <v>134</v>
      </c>
      <c r="J107" s="39" t="s">
        <v>135</v>
      </c>
      <c r="K107" s="39" t="s">
        <v>216</v>
      </c>
    </row>
    <row r="108" spans="1:11" s="44" customFormat="1" ht="15">
      <c r="A108" s="41"/>
      <c r="B108" s="41"/>
      <c r="C108" s="41"/>
      <c r="D108" s="42"/>
      <c r="E108" s="51"/>
      <c r="F108" s="57">
        <f>SUM(F104:F107)</f>
        <v>156</v>
      </c>
      <c r="G108" s="57">
        <f>SUM(G104:G107)</f>
        <v>23</v>
      </c>
      <c r="H108" s="41"/>
      <c r="I108" s="43"/>
      <c r="J108" s="41"/>
      <c r="K108" s="41"/>
    </row>
    <row r="109" spans="1:11" ht="15">
      <c r="A109" s="24"/>
      <c r="B109" s="24"/>
      <c r="C109" s="24"/>
      <c r="D109" s="23"/>
      <c r="E109" s="51"/>
      <c r="F109" s="51"/>
      <c r="G109" s="51"/>
      <c r="H109" s="24"/>
      <c r="I109" s="25"/>
      <c r="J109" s="24"/>
      <c r="K109" s="24"/>
    </row>
    <row r="110" spans="1:11" ht="15">
      <c r="A110" s="24"/>
      <c r="B110" s="24"/>
      <c r="C110" s="24"/>
      <c r="D110" s="23"/>
      <c r="E110" s="51"/>
      <c r="F110" s="51"/>
      <c r="G110" s="51"/>
      <c r="H110" s="24"/>
      <c r="I110" s="25"/>
      <c r="J110" s="24"/>
      <c r="K110" s="24"/>
    </row>
    <row r="111" spans="1:11" ht="15">
      <c r="A111" s="24"/>
      <c r="B111" s="24"/>
      <c r="C111" s="24"/>
      <c r="D111" s="23"/>
      <c r="E111" s="51"/>
      <c r="F111" s="51"/>
      <c r="G111" s="51"/>
      <c r="H111" s="24"/>
      <c r="I111" s="25"/>
    </row>
    <row r="112" spans="1:11">
      <c r="E112" s="74"/>
      <c r="F112" s="74"/>
      <c r="G112" s="7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workbookViewId="0">
      <selection activeCell="D12" sqref="D12:E12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1" customWidth="1"/>
  </cols>
  <sheetData>
    <row r="1" spans="1:6">
      <c r="A1" s="17" t="s">
        <v>0</v>
      </c>
      <c r="B1" s="17" t="s">
        <v>149</v>
      </c>
      <c r="C1" s="17" t="s">
        <v>139</v>
      </c>
      <c r="D1" s="17" t="s">
        <v>138</v>
      </c>
      <c r="E1" s="18" t="s">
        <v>4</v>
      </c>
      <c r="F1" s="18" t="s">
        <v>193</v>
      </c>
    </row>
    <row r="2" spans="1:6">
      <c r="A2" s="10" t="s">
        <v>140</v>
      </c>
      <c r="B2" s="10">
        <v>1319</v>
      </c>
      <c r="C2" s="10">
        <f>B2*6</f>
        <v>7914</v>
      </c>
      <c r="D2" s="16">
        <v>1158</v>
      </c>
      <c r="E2" s="15">
        <v>1050</v>
      </c>
      <c r="F2" s="12">
        <f>D2/C2</f>
        <v>0.14632297194844579</v>
      </c>
    </row>
    <row r="3" spans="1:6">
      <c r="A3" s="10" t="s">
        <v>142</v>
      </c>
      <c r="B3" s="10">
        <f>1673-22</f>
        <v>1651</v>
      </c>
      <c r="C3" s="10">
        <f t="shared" ref="C3:C12" si="0">B3*6</f>
        <v>9906</v>
      </c>
      <c r="D3" s="16">
        <v>2310</v>
      </c>
      <c r="E3" s="15">
        <v>0</v>
      </c>
      <c r="F3" s="12">
        <f t="shared" ref="F3:F12" si="1">D3/C3</f>
        <v>0.23319200484554814</v>
      </c>
    </row>
    <row r="4" spans="1:6">
      <c r="A4" s="10" t="s">
        <v>141</v>
      </c>
      <c r="B4" s="10">
        <v>885</v>
      </c>
      <c r="C4" s="10">
        <f>B4*6</f>
        <v>5310</v>
      </c>
      <c r="D4" s="16">
        <v>1271</v>
      </c>
      <c r="E4" s="15">
        <v>220</v>
      </c>
      <c r="F4" s="12">
        <f>D4/C4</f>
        <v>0.23935969868173257</v>
      </c>
    </row>
    <row r="6" spans="1:6">
      <c r="A6" s="10" t="s">
        <v>144</v>
      </c>
      <c r="B6" s="10">
        <v>172</v>
      </c>
      <c r="C6" s="10">
        <f t="shared" si="0"/>
        <v>1032</v>
      </c>
      <c r="D6" s="16">
        <v>240</v>
      </c>
      <c r="E6" s="15">
        <v>0</v>
      </c>
      <c r="F6" s="12">
        <f t="shared" si="1"/>
        <v>0.23255813953488372</v>
      </c>
    </row>
    <row r="7" spans="1:6">
      <c r="A7" s="10" t="s">
        <v>143</v>
      </c>
      <c r="B7" s="10">
        <v>701</v>
      </c>
      <c r="C7" s="10">
        <f>B7*6</f>
        <v>4206</v>
      </c>
      <c r="D7" s="16">
        <v>462</v>
      </c>
      <c r="E7" s="15">
        <v>0</v>
      </c>
      <c r="F7" s="12">
        <f>D7/C7</f>
        <v>0.10984308131241084</v>
      </c>
    </row>
    <row r="8" spans="1:6">
      <c r="A8" s="10" t="s">
        <v>145</v>
      </c>
      <c r="B8" s="10">
        <v>77</v>
      </c>
      <c r="C8" s="10">
        <f t="shared" si="0"/>
        <v>462</v>
      </c>
      <c r="D8" s="16">
        <v>0</v>
      </c>
      <c r="E8" s="15">
        <v>0</v>
      </c>
      <c r="F8" s="12">
        <f t="shared" si="1"/>
        <v>0</v>
      </c>
    </row>
    <row r="9" spans="1:6">
      <c r="A9" s="10"/>
      <c r="B9" s="10"/>
      <c r="C9" s="10"/>
      <c r="D9" s="16"/>
      <c r="E9" s="15"/>
      <c r="F9" s="12"/>
    </row>
    <row r="10" spans="1:6">
      <c r="A10" s="10" t="s">
        <v>146</v>
      </c>
      <c r="B10" s="10">
        <f>435+22</f>
        <v>457</v>
      </c>
      <c r="C10" s="10">
        <f t="shared" si="0"/>
        <v>2742</v>
      </c>
      <c r="D10" s="16">
        <v>1140</v>
      </c>
      <c r="E10" s="15">
        <v>0</v>
      </c>
      <c r="F10" s="12">
        <f t="shared" si="1"/>
        <v>0.41575492341356673</v>
      </c>
    </row>
    <row r="11" spans="1:6">
      <c r="A11" s="10" t="s">
        <v>147</v>
      </c>
      <c r="B11" s="10">
        <v>365</v>
      </c>
      <c r="C11" s="10">
        <f t="shared" si="0"/>
        <v>2190</v>
      </c>
      <c r="D11" s="16">
        <v>348</v>
      </c>
      <c r="E11" s="15">
        <v>0</v>
      </c>
      <c r="F11" s="12">
        <f t="shared" si="1"/>
        <v>0.15890410958904111</v>
      </c>
    </row>
    <row r="12" spans="1:6">
      <c r="A12" s="10" t="s">
        <v>148</v>
      </c>
      <c r="B12" s="10">
        <v>297</v>
      </c>
      <c r="C12" s="10">
        <f t="shared" si="0"/>
        <v>1782</v>
      </c>
      <c r="D12" s="16">
        <v>156</v>
      </c>
      <c r="E12" s="15">
        <v>23</v>
      </c>
      <c r="F12" s="12">
        <f t="shared" si="1"/>
        <v>8.7542087542087546E-2</v>
      </c>
    </row>
    <row r="13" spans="1:6">
      <c r="C13" s="13">
        <f>SUM(C2:C12)</f>
        <v>35544</v>
      </c>
      <c r="D13" s="14">
        <f>SUM(D2:D12)</f>
        <v>7085</v>
      </c>
      <c r="E13" s="14">
        <f>SUM(E2:E12)</f>
        <v>1293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2024-12-10T13:20:55Z</dcterms:modified>
</cp:coreProperties>
</file>