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F49CA099-3B09-4DF4-8EA2-E180A5BF937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08" i="1"/>
  <c r="F107" i="1"/>
  <c r="F106" i="1"/>
  <c r="F105" i="1"/>
  <c r="F102" i="1"/>
  <c r="F101" i="1"/>
  <c r="F100" i="1"/>
  <c r="F99" i="1"/>
  <c r="F98" i="1"/>
  <c r="F97" i="1"/>
  <c r="F96" i="1"/>
  <c r="F95" i="1"/>
  <c r="F94" i="1"/>
  <c r="F90" i="1"/>
  <c r="F89" i="1"/>
  <c r="F88" i="1"/>
  <c r="F87" i="1"/>
  <c r="F86" i="1"/>
  <c r="F85" i="1"/>
  <c r="F84" i="1"/>
  <c r="F83" i="1"/>
  <c r="F82" i="1"/>
  <c r="F81" i="1"/>
  <c r="F27" i="1" l="1"/>
  <c r="F26" i="1"/>
  <c r="E25" i="1"/>
  <c r="F23" i="1"/>
  <c r="F22" i="1"/>
  <c r="F21" i="1"/>
  <c r="E20" i="1"/>
  <c r="F19" i="1"/>
  <c r="F61" i="1"/>
  <c r="F60" i="1"/>
  <c r="F9" i="1" l="1"/>
  <c r="F8" i="1"/>
  <c r="F2" i="1"/>
  <c r="G110" i="1" l="1"/>
  <c r="F110" i="1"/>
  <c r="G62" i="1"/>
  <c r="F62" i="1"/>
  <c r="G28" i="1"/>
  <c r="F92" i="1" l="1"/>
  <c r="F28" i="1"/>
  <c r="G16" i="1"/>
  <c r="F16" i="1"/>
  <c r="F65" i="1" l="1"/>
  <c r="F66" i="1" l="1"/>
  <c r="G92" i="1" l="1"/>
  <c r="G103" i="1" l="1"/>
  <c r="F103" i="1"/>
  <c r="G79" i="1" l="1"/>
  <c r="F79" i="1"/>
  <c r="F72" i="1" l="1"/>
  <c r="F71" i="1"/>
  <c r="F70" i="1"/>
  <c r="F69" i="1"/>
  <c r="F68" i="1"/>
  <c r="F67" i="1"/>
  <c r="F73" i="1" l="1"/>
  <c r="E13" i="2" l="1"/>
  <c r="B10" i="2"/>
  <c r="B3" i="2"/>
  <c r="G73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<sst xmlns="http://schemas.openxmlformats.org/spreadsheetml/2006/main" count="545" uniqueCount="294">
  <si>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</si>
  <si>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</si>
  <si>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</si>
  <si>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</si>
  <si>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</si>
  <si>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</si>
  <si>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</si>
  <si>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</si>
  <si>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</si>
  <si>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</si>
  <si>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</si>
  <si>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</si>
  <si>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</si>
  <si>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</si>
  <si>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</si>
  <si>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</si>
  <si>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</si>
  <si>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</si>
  <si>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</si>
  <si>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</si>
  <si>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</si>
  <si>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</si>
  <si>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</si>
  <si>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</si>
  <si>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</si>
  <si>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</si>
  <si>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</si>
  <si>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</si>
  <si>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</si>
  <si>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</si>
  <si>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</si>
  <si>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</si>
  <si>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</si>
  <si>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</si>
  <si>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</si>
  <si>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</si>
  <si>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</si>
  <si>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</si>
  <si>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</si>
  <si>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</si>
  <si>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</si>
  <si>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</si>
  <si>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</si>
  <si>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</si>
  <si>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</si>
  <si>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</si>
  <si>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</si>
  <si>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</si>
  <si>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</si>
  <si>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</si>
  <si>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</si>
  <si>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</si>
  <si>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</si>
  <si>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</si>
  <si>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</si>
  <si>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</si>
  <si>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</si>
  <si>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</si>
  <si>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</si>
  <si>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</si>
  <si>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</si>
  <si>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</si>
  <si>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</si>
  <si>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</si>
  <si>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</si>
  <si>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</si>
  <si>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</si>
  <si>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</si>
  <si>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</si>
  <si>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</si>
  <si>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</si>
  <si>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</si>
  <si>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</si>
  <si>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</si>
  <si>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</si>
  <si>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</si>
  <si>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</si>
  <si>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</si>
  <si>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</si>
  <si>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</si>
  <si>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</si>
  <si>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</si>
  <si>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</si>
  <si>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</si>
  <si>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</si>
  <si>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</si>
  <si>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</si>
  <si>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</si>
  <si>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</si>
  <si>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</si>
  <si>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</si>
  <si>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</si>
  <si>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</si>
  <si>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</si>
  <si>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</si>
  <si>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</si>
  <si>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</si>
  <si>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</si>
  <si>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</si>
  <si>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</si>
  <si>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</si>
  <si>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</si>
  <si>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</si>
  <si>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</si>
  <si>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</si>
  <si>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</si>
  <si>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</si>
  <si>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</si>
  <si>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</si>
  <si>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</si>
  <si>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</si>
  <si>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</si>
  <si>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</si>
  <si>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</si>
  <si>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</si>
  <si>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</si>
  <si>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</si>
  <si>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</si>
  <si>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</si>
  <si>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</si>
  <si>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</si>
  <si>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</si>
  <si>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</si>
  <si>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</si>
  <si>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</si>
  <si>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</si>
  <si>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</si>
  <si>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</si>
  <si>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</si>
  <si>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</si>
  <si>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</si>
  <si>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</si>
  <si>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</si>
  <si>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</si>
  <si>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</si>
  <si>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</si>
  <si>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</si>
  <si>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</si>
  <si>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</si>
  <si>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</si>
  <si>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</si>
  <si>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</si>
  <si>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</si>
  <si>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</si>
  <si>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</si>
  <si>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11070-41312021013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</si>
  <si>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</si>
  <si>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</si>
  <si>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</si>
  <si>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</si>
  <si>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</si>
  <si>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</si>
  <si>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</si>
  <si>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</si>
  <si>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</si>
  <si>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</si>
  <si>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</si>
  <si>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</si>
  <si>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</si>
  <si>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</si>
  <si>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</si>
  <si>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</si>
  <si>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</si>
  <si>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</si>
  <si>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</si>
  <si>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</si>
  <si>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</si>
  <si>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</si>
  <si>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</si>
  <si>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</si>
  <si>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</si>
  <si>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</si>
  <si>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</si>
  <si>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</si>
  <si>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</si>
  <si>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</si>
  <si>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</si>
  <si>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</si>
  <si>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</si>
  <si>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</si>
  <si>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</si>
  <si>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</si>
  <si>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</si>
  <si>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</si>
  <si>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</si>
  <si>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</si>
  <si>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</si>
  <si>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</si>
  <si>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</si>
  <si>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</si>
  <si>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三级模型大厅</t>
  </si>
  <si>
    <t>李满厚</t>
  </si>
  <si>
    <t>蒋庆</t>
  </si>
  <si>
    <t>KYSYSQ20241125001</t>
  </si>
  <si>
    <t>尹超</t>
  </si>
  <si>
    <t>堆放15平</t>
    <phoneticPr fontId="1" type="noConversion"/>
  </si>
  <si>
    <t>大创第二周免</t>
    <phoneticPr fontId="1" type="noConversion"/>
  </si>
  <si>
    <t>压力试验机</t>
    <phoneticPr fontId="1" type="noConversion"/>
  </si>
  <si>
    <t>高鹏（建材）</t>
    <phoneticPr fontId="1" type="noConversion"/>
  </si>
  <si>
    <t>水泥净浆搅拌机</t>
    <phoneticPr fontId="1" type="noConversion"/>
  </si>
  <si>
    <t>高鹏（结构）</t>
    <phoneticPr fontId="1" type="noConversion"/>
  </si>
  <si>
    <t>郭柄霖</t>
    <phoneticPr fontId="1" type="noConversion"/>
  </si>
  <si>
    <t>种迅</t>
    <phoneticPr fontId="1" type="noConversion"/>
  </si>
  <si>
    <t>万能试验机</t>
    <phoneticPr fontId="1" type="noConversion"/>
  </si>
  <si>
    <t>水泥抗折抗压试验机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</si>
  <si>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</si>
  <si>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</si>
  <si>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</si>
  <si>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</si>
  <si>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</si>
  <si>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</si>
  <si>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</si>
  <si>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</si>
  <si>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</si>
  <si>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</si>
  <si>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</si>
  <si>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</si>
  <si>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</si>
  <si>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</si>
  <si>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</si>
  <si>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</si>
  <si>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</si>
  <si>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</si>
  <si>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</si>
  <si>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</si>
  <si>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</si>
  <si>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</si>
  <si>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承包房间，按周计</t>
    <phoneticPr fontId="1" type="noConversion"/>
  </si>
  <si>
    <t>KYSYSQ20241027003</t>
    <phoneticPr fontId="1" type="noConversion"/>
  </si>
  <si>
    <t>KYSYSQ20241030004</t>
    <phoneticPr fontId="1" type="noConversion"/>
  </si>
  <si>
    <t>堆放5平</t>
    <phoneticPr fontId="1" type="noConversion"/>
  </si>
  <si>
    <t>KYSYSQ20241022001</t>
    <phoneticPr fontId="1" type="noConversion"/>
  </si>
  <si>
    <t>葛俊彤</t>
  </si>
  <si>
    <t>堆放20平</t>
    <phoneticPr fontId="1" type="noConversion"/>
  </si>
  <si>
    <t>加载15平</t>
    <phoneticPr fontId="1" type="noConversion"/>
  </si>
  <si>
    <t>11070-41422023032</t>
    <phoneticPr fontId="1" type="noConversion"/>
  </si>
  <si>
    <t>11070-41422022029</t>
    <phoneticPr fontId="1" type="noConversion"/>
  </si>
  <si>
    <t>土木实验楼207、101</t>
    <phoneticPr fontId="1" type="noConversion"/>
  </si>
  <si>
    <t>大创第三周免</t>
    <phoneticPr fontId="1" type="noConversion"/>
  </si>
  <si>
    <t>大创第一周免</t>
    <phoneticPr fontId="1" type="noConversion"/>
  </si>
  <si>
    <t>建材</t>
    <phoneticPr fontId="1" type="noConversion"/>
  </si>
  <si>
    <t>建环</t>
    <phoneticPr fontId="1" type="noConversion"/>
  </si>
  <si>
    <t>岩土</t>
    <phoneticPr fontId="1" type="noConversion"/>
  </si>
  <si>
    <t>堆放10平</t>
    <phoneticPr fontId="1" type="noConversion"/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</si>
  <si>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</si>
  <si>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</si>
  <si>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</si>
  <si>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</si>
  <si>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107-45312019009</t>
  </si>
  <si>
    <t>KYSYSQ20241101005</t>
  </si>
  <si>
    <t>张伟</t>
  </si>
  <si>
    <t>王佐才</t>
    <phoneticPr fontId="1" type="noConversion"/>
  </si>
  <si>
    <t>11070-41372023021</t>
  </si>
  <si>
    <t>尹超</t>
    <phoneticPr fontId="1" type="noConversion"/>
  </si>
  <si>
    <t>11070-41412020001</t>
  </si>
  <si>
    <t>11070-41372022005</t>
    <phoneticPr fontId="1" type="noConversion"/>
  </si>
  <si>
    <t>市政</t>
    <phoneticPr fontId="1" type="noConversion"/>
  </si>
  <si>
    <t>土木实验楼107B</t>
    <phoneticPr fontId="1" type="noConversion"/>
  </si>
  <si>
    <t>(MTS+2采集仪)*2</t>
    <phoneticPr fontId="1" type="noConversion"/>
  </si>
  <si>
    <t>mts*4</t>
    <phoneticPr fontId="1" type="noConversion"/>
  </si>
  <si>
    <t>堆放5平+加载10平</t>
    <phoneticPr fontId="1" type="noConversion"/>
  </si>
  <si>
    <t>姚华彦</t>
  </si>
  <si>
    <t>11070-41432023004</t>
  </si>
  <si>
    <t>KYSYSQ20241021010</t>
    <phoneticPr fontId="8" type="noConversion"/>
  </si>
  <si>
    <t>费星宇</t>
    <phoneticPr fontId="8" type="noConversion"/>
  </si>
  <si>
    <t>加载10平</t>
    <phoneticPr fontId="1" type="noConversion"/>
  </si>
  <si>
    <t>500t*1</t>
    <phoneticPr fontId="1" type="noConversion"/>
  </si>
  <si>
    <t>姜晴</t>
    <phoneticPr fontId="1" type="noConversion"/>
  </si>
  <si>
    <t>姜晴，12.23</t>
    <phoneticPr fontId="1" type="noConversion"/>
  </si>
  <si>
    <t>肖志梅，12.23</t>
    <phoneticPr fontId="1" type="noConversion"/>
  </si>
  <si>
    <t>陆迪，12.24</t>
    <phoneticPr fontId="1" type="noConversion"/>
  </si>
  <si>
    <t>董建辉，12.24</t>
    <phoneticPr fontId="1" type="noConversion"/>
  </si>
  <si>
    <t>陶书庆，12.24</t>
    <phoneticPr fontId="1" type="noConversion"/>
  </si>
  <si>
    <t>王凯旋，12.24</t>
    <phoneticPr fontId="1" type="noConversion"/>
  </si>
  <si>
    <t>汤婷婷，12.24</t>
    <phoneticPr fontId="1" type="noConversion"/>
  </si>
  <si>
    <t>宁晓龙，12.25</t>
    <phoneticPr fontId="1" type="noConversion"/>
  </si>
  <si>
    <t>周满旭，12.25</t>
    <phoneticPr fontId="1" type="noConversion"/>
  </si>
  <si>
    <t>宁晓龙，12.26</t>
    <phoneticPr fontId="1" type="noConversion"/>
  </si>
  <si>
    <t>徐尔东，12.26</t>
    <phoneticPr fontId="1" type="noConversion"/>
  </si>
  <si>
    <t>陆迪，12.26</t>
    <phoneticPr fontId="1" type="noConversion"/>
  </si>
  <si>
    <t>唐伟峻，12.26</t>
    <phoneticPr fontId="1" type="noConversion"/>
  </si>
  <si>
    <t>方国庆，12.26</t>
    <phoneticPr fontId="1" type="noConversion"/>
  </si>
  <si>
    <t>高宇行，12.27</t>
    <phoneticPr fontId="1" type="noConversion"/>
  </si>
  <si>
    <t>陆迪，12.27</t>
    <phoneticPr fontId="1" type="noConversion"/>
  </si>
  <si>
    <t>陆迪，12.28</t>
    <phoneticPr fontId="1" type="noConversion"/>
  </si>
  <si>
    <t>周满旭，12.29</t>
    <phoneticPr fontId="1" type="noConversion"/>
  </si>
  <si>
    <t>陆迪，12.29</t>
    <phoneticPr fontId="1" type="noConversion"/>
  </si>
  <si>
    <t>11070-41422022060</t>
  </si>
  <si>
    <t>水槽室设备上浮50%</t>
  </si>
  <si>
    <t>实验进行5天，实验期间不计算堆沙面积（13平米）</t>
  </si>
  <si>
    <t>土木实验楼101A109</t>
    <phoneticPr fontId="1" type="noConversion"/>
  </si>
  <si>
    <t>KYSYSQ20241024003</t>
    <phoneticPr fontId="1" type="noConversion"/>
  </si>
  <si>
    <t>韩云飞</t>
    <phoneticPr fontId="1" type="noConversion"/>
  </si>
  <si>
    <t>大创第二周免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</si>
</sst>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11"/>
      <color rgb="FF000000"/>
      <name val="Microsoft YaHei"/>
      <family val="2"/>
      <charset val="134"/>
    </font>
    <font>
      <sz val="10"/>
      <color rgb="FF000000"/>
      <name val="微软雅黑"/>
      <family val="2"/>
      <charset val="134"/>
    </font>
    <font>
      <b/>
      <sz val="11"/>
      <color rgb="FFFF0000"/>
      <name val="等线"/>
      <family val="3"/>
      <charset val="134"/>
      <scheme val="minor"/>
    </font>
    <font>
      <sz val="9"/>
      <name val="Microsoft YaHei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9" fillId="4" borderId="2" xfId="0" applyFont="1" applyFill="1" applyBorder="1">
      <alignment vertical="center"/>
    </xf>
    <xf numFmtId="0" fontId="10" fillId="4" borderId="0" xfId="0" applyFont="1" applyFill="1">
      <alignment vertical="center"/>
    </xf>
    <xf numFmtId="0" fontId="14" fillId="4" borderId="0" xfId="0" applyFont="1" applyFill="1">
      <alignment vertical="center"/>
    </xf>
    <xf numFmtId="177" fontId="9" fillId="4" borderId="0" xfId="0" applyNumberFormat="1" applyFont="1" applyFill="1" applyAlignment="1">
      <alignment horizontal="right" vertical="center"/>
    </xf>
    <xf numFmtId="177" fontId="11" fillId="4" borderId="0" xfId="0" applyNumberFormat="1" applyFont="1" applyFill="1" applyAlignment="1">
      <alignment horizontal="right" vertical="center"/>
    </xf>
    <xf numFmtId="0" fontId="0" fillId="4" borderId="0" xfId="0" applyFill="1">
      <alignment vertical="center"/>
    </xf>
    <xf numFmtId="0" fontId="11" fillId="4" borderId="0" xfId="0" applyFont="1" applyFill="1">
      <alignment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3" fillId="4" borderId="0" xfId="0" applyFont="1" applyFill="1">
      <alignment vertical="center"/>
    </xf>
    <xf numFmtId="177" fontId="5" fillId="4" borderId="0" xfId="0" applyNumberFormat="1" applyFont="1" applyFill="1" applyAlignment="1">
      <alignment horizontal="right"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horizontal="left" vertical="center"/>
    </xf>
    <xf numFmtId="177" fontId="4" fillId="4" borderId="0" xfId="0" applyNumberFormat="1" applyFont="1" applyFill="1" applyAlignment="1">
      <alignment horizontal="right" vertical="center"/>
    </xf>
    <xf numFmtId="0" fontId="4" fillId="4" borderId="0" xfId="0" applyFont="1" applyFill="1">
      <alignment vertical="center"/>
    </xf>
    <xf numFmtId="177" fontId="0" fillId="4" borderId="0" xfId="0" applyNumberFormat="1" applyFill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177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4" fillId="0" borderId="2" xfId="0" applyFont="1" applyBorder="1">
      <alignment vertical="center"/>
    </xf>
    <xf numFmtId="178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178" fontId="10" fillId="0" borderId="2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0" fontId="11" fillId="2" borderId="0" xfId="0" applyFont="1" applyFill="1">
      <alignment vertical="center"/>
    </xf>
    <xf numFmtId="0" fontId="1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178" fontId="10" fillId="2" borderId="2" xfId="0" applyNumberFormat="1" applyFont="1" applyFill="1" applyBorder="1">
      <alignment vertical="center"/>
    </xf>
    <xf numFmtId="178" fontId="11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178" fontId="9" fillId="2" borderId="2" xfId="0" applyNumberFormat="1" applyFont="1" applyFill="1" applyBorder="1">
      <alignment vertical="center"/>
    </xf>
    <xf numFmtId="0" fontId="11" fillId="2" borderId="2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opLeftCell="A73" zoomScale="115" zoomScaleNormal="115" workbookViewId="0">
      <selection activeCell="J88" sqref="J88"/>
    </sheetView>
  </sheetViews>
  <sheetFormatPr defaultColWidth="8.88671875" defaultRowHeight="13.8"/>
  <cols>
    <col min="1" max="1" width="10.44140625" style="4" customWidth="1"/>
    <col min="2" max="2" width="14.44140625" style="4" customWidth="1"/>
    <col min="3" max="3" width="11.44140625" style="4" customWidth="1"/>
    <col min="4" max="4" width="21.77734375" style="4" customWidth="1"/>
    <col min="5" max="5" width="12.44140625" style="28" customWidth="1"/>
    <col min="6" max="6" width="9.44140625" style="28" customWidth="1"/>
    <col min="7" max="7" width="12.21875" style="28" customWidth="1"/>
    <col min="8" max="8" width="21.21875" customWidth="1"/>
    <col min="9" max="9" width="26.21875" style="4" customWidth="1"/>
    <col min="10" max="10" width="25" customWidth="1"/>
    <col min="11" max="11" width="21.6640625" customWidth="1"/>
    <col min="12" max="12" width="8.88671875" customWidth="1"/>
  </cols>
  <sheetData>
    <row r="1" spans="1:11">
      <c r="A1" s="24" t="s">
        <v>0</v>
      </c>
      <c r="B1" s="24" t="s">
        <v>1</v>
      </c>
      <c r="C1" s="24" t="s">
        <v>13</v>
      </c>
      <c r="D1" s="24" t="s">
        <v>185</v>
      </c>
      <c r="E1" s="29" t="s">
        <v>3</v>
      </c>
      <c r="F1" s="29" t="s">
        <v>2</v>
      </c>
      <c r="G1" s="29" t="s">
        <v>4</v>
      </c>
      <c r="H1" s="12" t="s">
        <v>5</v>
      </c>
      <c r="I1" s="12" t="s">
        <v>8</v>
      </c>
      <c r="J1" s="24" t="s">
        <v>9</v>
      </c>
    </row>
    <row r="2" spans="1:11">
      <c r="A2" s="50" t="s">
        <v>6</v>
      </c>
      <c r="B2" s="51" t="s">
        <v>7</v>
      </c>
      <c r="C2" s="51" t="s">
        <v>16</v>
      </c>
      <c r="D2" t="s">
        <v>182</v>
      </c>
      <c r="E2">
        <v>83</v>
      </c>
      <c r="F2" s="52">
        <f>83*3</f>
        <v>249</v>
      </c>
      <c r="G2">
        <v>700</v>
      </c>
      <c r="H2" t="s">
        <v>258</v>
      </c>
      <c r="I2" t="s">
        <v>20</v>
      </c>
      <c r="J2" t="s">
        <v>19</v>
      </c>
    </row>
    <row r="3" spans="1:11">
      <c r="A3" s="50" t="s">
        <v>6</v>
      </c>
      <c r="B3" s="51" t="s">
        <v>7</v>
      </c>
      <c r="C3" s="51" t="s">
        <v>16</v>
      </c>
      <c r="D3" t="s">
        <v>182</v>
      </c>
      <c r="E3">
        <v>5</v>
      </c>
      <c r="F3" s="52">
        <v>30</v>
      </c>
      <c r="G3">
        <v>0</v>
      </c>
      <c r="I3" t="s">
        <v>17</v>
      </c>
      <c r="J3" t="s">
        <v>18</v>
      </c>
      <c r="K3" t="s">
        <v>230</v>
      </c>
    </row>
    <row r="4" spans="1:11" ht="16.2" thickBot="1">
      <c r="A4" s="50" t="s">
        <v>6</v>
      </c>
      <c r="B4" s="51" t="s">
        <v>7</v>
      </c>
      <c r="C4" s="51" t="s">
        <v>14</v>
      </c>
      <c r="D4" t="s">
        <v>248</v>
      </c>
      <c r="E4">
        <v>5</v>
      </c>
      <c r="F4" s="52">
        <v>30</v>
      </c>
      <c r="G4">
        <v>0</v>
      </c>
      <c r="I4" t="s">
        <v>249</v>
      </c>
      <c r="J4" s="68" t="s">
        <v>250</v>
      </c>
      <c r="K4" t="s">
        <v>230</v>
      </c>
    </row>
    <row r="5" spans="1:11">
      <c r="A5" s="50" t="s">
        <v>6</v>
      </c>
      <c r="B5" s="51" t="s">
        <v>7</v>
      </c>
      <c r="C5" s="51" t="s">
        <v>251</v>
      </c>
      <c r="D5" t="s">
        <v>252</v>
      </c>
      <c r="E5">
        <v>20</v>
      </c>
      <c r="F5" s="52">
        <v>120</v>
      </c>
      <c r="G5">
        <v>0</v>
      </c>
      <c r="I5" t="s">
        <v>231</v>
      </c>
      <c r="J5" s="53" t="s">
        <v>232</v>
      </c>
      <c r="K5" t="s">
        <v>233</v>
      </c>
    </row>
    <row r="6" spans="1:11" ht="16.2" thickBot="1">
      <c r="A6" s="50" t="s">
        <v>6</v>
      </c>
      <c r="B6" s="51" t="s">
        <v>7</v>
      </c>
      <c r="C6" s="51" t="s">
        <v>244</v>
      </c>
      <c r="D6" t="s">
        <v>245</v>
      </c>
      <c r="E6">
        <v>15</v>
      </c>
      <c r="F6" s="52">
        <v>90</v>
      </c>
      <c r="G6">
        <v>800</v>
      </c>
      <c r="H6" t="s">
        <v>259</v>
      </c>
      <c r="I6" t="s">
        <v>246</v>
      </c>
      <c r="J6" s="68" t="s">
        <v>247</v>
      </c>
      <c r="K6" t="s">
        <v>260</v>
      </c>
    </row>
    <row r="7" spans="1:11">
      <c r="A7" s="50" t="s">
        <v>6</v>
      </c>
      <c r="B7" s="51" t="s">
        <v>7</v>
      </c>
      <c r="C7" s="53" t="s">
        <v>261</v>
      </c>
      <c r="D7" t="s">
        <v>262</v>
      </c>
      <c r="E7">
        <v>10</v>
      </c>
      <c r="F7" s="52">
        <v>40</v>
      </c>
      <c r="G7">
        <v>0</v>
      </c>
      <c r="I7" t="s">
        <v>263</v>
      </c>
      <c r="J7" t="s">
        <v>264</v>
      </c>
      <c r="K7" t="s">
        <v>265</v>
      </c>
    </row>
    <row r="8" spans="1:11">
      <c r="A8" s="50" t="s">
        <v>6</v>
      </c>
      <c r="B8" s="51" t="s">
        <v>7</v>
      </c>
      <c r="C8" s="53" t="s">
        <v>192</v>
      </c>
      <c r="D8" t="s">
        <v>181</v>
      </c>
      <c r="E8">
        <v>15</v>
      </c>
      <c r="F8" s="52">
        <f>E8*6</f>
        <v>90</v>
      </c>
      <c r="G8" s="50">
        <v>0</v>
      </c>
      <c r="I8" t="s">
        <v>193</v>
      </c>
      <c r="J8" s="53" t="s">
        <v>194</v>
      </c>
      <c r="K8" t="s">
        <v>195</v>
      </c>
    </row>
    <row r="9" spans="1:11" ht="15">
      <c r="A9" s="50" t="s">
        <v>6</v>
      </c>
      <c r="B9" s="51" t="s">
        <v>7</v>
      </c>
      <c r="C9" s="53" t="s">
        <v>192</v>
      </c>
      <c r="D9" t="s">
        <v>181</v>
      </c>
      <c r="E9">
        <v>15</v>
      </c>
      <c r="F9" s="52">
        <f>E9*6</f>
        <v>90</v>
      </c>
      <c r="G9" s="50">
        <v>45</v>
      </c>
      <c r="I9" t="s">
        <v>193</v>
      </c>
      <c r="J9" s="54" t="s">
        <v>253</v>
      </c>
      <c r="K9" t="s">
        <v>234</v>
      </c>
    </row>
    <row r="10" spans="1:11">
      <c r="A10" s="50" t="s">
        <v>6</v>
      </c>
      <c r="B10" s="51" t="s">
        <v>7</v>
      </c>
      <c r="C10" s="51" t="s">
        <v>15</v>
      </c>
      <c r="D10" t="s">
        <v>235</v>
      </c>
      <c r="E10">
        <v>25</v>
      </c>
      <c r="F10" s="52">
        <v>25</v>
      </c>
      <c r="G10">
        <v>250</v>
      </c>
      <c r="H10" t="s">
        <v>266</v>
      </c>
      <c r="I10" t="s">
        <v>12</v>
      </c>
      <c r="J10" s="51" t="s">
        <v>11</v>
      </c>
    </row>
    <row r="11" spans="1:11">
      <c r="A11" s="50" t="s">
        <v>6</v>
      </c>
      <c r="B11" s="51" t="s">
        <v>7</v>
      </c>
      <c r="C11" s="51" t="s">
        <v>15</v>
      </c>
      <c r="D11" t="s">
        <v>235</v>
      </c>
      <c r="E11">
        <v>10</v>
      </c>
      <c r="F11" s="52">
        <v>60</v>
      </c>
      <c r="G11">
        <v>0</v>
      </c>
      <c r="I11" t="s">
        <v>12</v>
      </c>
      <c r="J11" s="51" t="s">
        <v>11</v>
      </c>
      <c r="K11" t="s">
        <v>243</v>
      </c>
    </row>
    <row r="12" spans="1:11">
      <c r="A12" s="50" t="s">
        <v>6</v>
      </c>
      <c r="B12" s="51" t="s">
        <v>7</v>
      </c>
      <c r="C12" s="51" t="s">
        <v>16</v>
      </c>
      <c r="D12" t="s">
        <v>182</v>
      </c>
      <c r="E12">
        <v>5</v>
      </c>
      <c r="F12" s="52">
        <v>30</v>
      </c>
      <c r="G12">
        <v>0</v>
      </c>
      <c r="I12"/>
      <c r="J12" t="s">
        <v>24</v>
      </c>
      <c r="K12" t="s">
        <v>21</v>
      </c>
    </row>
    <row r="13" spans="1:11">
      <c r="A13" s="50" t="s">
        <v>6</v>
      </c>
      <c r="B13" s="51" t="s">
        <v>7</v>
      </c>
      <c r="C13" s="51" t="s">
        <v>160</v>
      </c>
      <c r="D13" t="s">
        <v>236</v>
      </c>
      <c r="E13" s="50">
        <v>5</v>
      </c>
      <c r="F13" s="52">
        <v>30</v>
      </c>
      <c r="G13">
        <v>0</v>
      </c>
      <c r="H13" s="51"/>
      <c r="I13"/>
      <c r="J13" t="s">
        <v>24</v>
      </c>
      <c r="K13" t="s">
        <v>21</v>
      </c>
    </row>
    <row r="14" spans="1:11">
      <c r="A14" s="50" t="s">
        <v>6</v>
      </c>
      <c r="B14" s="51" t="s">
        <v>7</v>
      </c>
      <c r="C14" s="51" t="s">
        <v>14</v>
      </c>
      <c r="D14" t="s">
        <v>181</v>
      </c>
      <c r="E14" s="50">
        <v>5</v>
      </c>
      <c r="F14" s="52">
        <v>30</v>
      </c>
      <c r="G14">
        <v>0</v>
      </c>
      <c r="H14" s="51"/>
      <c r="I14"/>
      <c r="J14" t="s">
        <v>24</v>
      </c>
      <c r="K14" t="s">
        <v>21</v>
      </c>
    </row>
    <row r="15" spans="1:11">
      <c r="A15" s="50" t="s">
        <v>6</v>
      </c>
      <c r="B15" s="51" t="s">
        <v>7</v>
      </c>
      <c r="C15" s="51" t="s">
        <v>10</v>
      </c>
      <c r="D15" t="s">
        <v>235</v>
      </c>
      <c r="E15">
        <v>25</v>
      </c>
      <c r="F15" s="52">
        <v>150</v>
      </c>
      <c r="G15">
        <v>0</v>
      </c>
      <c r="I15" t="s">
        <v>23</v>
      </c>
      <c r="J15" t="s">
        <v>22</v>
      </c>
      <c r="K15" t="s">
        <v>25</v>
      </c>
    </row>
    <row r="16" spans="1:11">
      <c r="A16" s="24"/>
      <c r="B16" s="24"/>
      <c r="C16" s="24"/>
      <c r="D16" s="24"/>
      <c r="E16" s="29"/>
      <c r="F16" s="55">
        <f>SUM(F2:F15)</f>
        <v>1064</v>
      </c>
      <c r="G16" s="55">
        <f>SUM(G2:G15)</f>
        <v>1795</v>
      </c>
      <c r="H16" s="12"/>
      <c r="I16" s="12"/>
      <c r="J16" s="24"/>
    </row>
    <row r="17" spans="1:10">
      <c r="A17" s="24"/>
      <c r="B17" s="24"/>
      <c r="C17" s="24"/>
      <c r="D17" s="24"/>
      <c r="E17" s="29"/>
      <c r="F17" s="29"/>
      <c r="G17" s="29"/>
      <c r="H17" s="12"/>
      <c r="I17" s="12"/>
      <c r="J17" s="24"/>
    </row>
    <row r="18" spans="1:10">
      <c r="A18" s="18" t="s">
        <v>136</v>
      </c>
      <c r="B18" s="18" t="s">
        <v>26</v>
      </c>
      <c r="C18" s="18" t="s">
        <v>27</v>
      </c>
      <c r="D18" s="56"/>
      <c r="E18" s="18">
        <v>10</v>
      </c>
      <c r="F18" s="18">
        <v>60</v>
      </c>
      <c r="G18" s="18"/>
      <c r="H18" s="18"/>
      <c r="I18" s="18" t="s">
        <v>28</v>
      </c>
      <c r="J18" s="17"/>
    </row>
    <row r="19" spans="1:10">
      <c r="A19" s="18" t="s">
        <v>136</v>
      </c>
      <c r="B19" s="18" t="s">
        <v>26</v>
      </c>
      <c r="C19" s="17" t="s">
        <v>29</v>
      </c>
      <c r="D19" s="57" t="s">
        <v>144</v>
      </c>
      <c r="E19" s="17">
        <v>1</v>
      </c>
      <c r="F19" s="18">
        <f t="shared" ref="F19:F23" si="0">E19*6</f>
        <v>6</v>
      </c>
      <c r="G19" s="18"/>
      <c r="H19" s="18"/>
      <c r="I19" s="18"/>
      <c r="J19" s="18" t="s">
        <v>30</v>
      </c>
    </row>
    <row r="20" spans="1:10">
      <c r="A20" s="18" t="s">
        <v>136</v>
      </c>
      <c r="B20" s="18" t="s">
        <v>26</v>
      </c>
      <c r="C20" s="17" t="s">
        <v>31</v>
      </c>
      <c r="D20" s="17" t="s">
        <v>145</v>
      </c>
      <c r="E20" s="17">
        <f>ROUNDUP(3.96,0)</f>
        <v>4</v>
      </c>
      <c r="F20" s="18">
        <v>24</v>
      </c>
      <c r="G20" s="18"/>
      <c r="H20" s="18"/>
      <c r="I20" s="18" t="s">
        <v>32</v>
      </c>
      <c r="J20" s="18"/>
    </row>
    <row r="21" spans="1:10">
      <c r="A21" s="18" t="s">
        <v>136</v>
      </c>
      <c r="B21" s="18" t="s">
        <v>26</v>
      </c>
      <c r="C21" s="17" t="s">
        <v>33</v>
      </c>
      <c r="D21" s="18"/>
      <c r="E21" s="17">
        <v>60</v>
      </c>
      <c r="F21" s="18">
        <f t="shared" si="0"/>
        <v>360</v>
      </c>
      <c r="G21" s="18"/>
      <c r="H21" s="18"/>
      <c r="I21" s="18"/>
      <c r="J21" s="18" t="s">
        <v>30</v>
      </c>
    </row>
    <row r="22" spans="1:10">
      <c r="A22" s="18" t="s">
        <v>136</v>
      </c>
      <c r="B22" s="18" t="s">
        <v>26</v>
      </c>
      <c r="C22" s="17" t="s">
        <v>34</v>
      </c>
      <c r="D22" s="57" t="s">
        <v>254</v>
      </c>
      <c r="E22" s="17">
        <v>7</v>
      </c>
      <c r="F22" s="18">
        <f t="shared" si="0"/>
        <v>42</v>
      </c>
      <c r="G22" s="17"/>
      <c r="H22" s="17"/>
      <c r="I22" s="17"/>
      <c r="J22" s="18" t="s">
        <v>30</v>
      </c>
    </row>
    <row r="23" spans="1:10">
      <c r="A23" s="18" t="s">
        <v>136</v>
      </c>
      <c r="B23" s="18" t="s">
        <v>26</v>
      </c>
      <c r="C23" s="17" t="s">
        <v>35</v>
      </c>
      <c r="D23" s="58" t="s">
        <v>287</v>
      </c>
      <c r="E23" s="17">
        <v>1</v>
      </c>
      <c r="F23" s="18">
        <f t="shared" si="0"/>
        <v>6</v>
      </c>
      <c r="G23" s="17"/>
      <c r="H23" s="17"/>
      <c r="I23" s="18"/>
      <c r="J23" s="18" t="s">
        <v>30</v>
      </c>
    </row>
    <row r="24" spans="1:10">
      <c r="A24" s="18" t="s">
        <v>136</v>
      </c>
      <c r="B24" s="18" t="s">
        <v>26</v>
      </c>
      <c r="C24" s="17" t="s">
        <v>36</v>
      </c>
      <c r="D24" s="57" t="s">
        <v>146</v>
      </c>
      <c r="E24" s="17">
        <v>4</v>
      </c>
      <c r="F24" s="18">
        <v>24</v>
      </c>
      <c r="G24" s="17"/>
      <c r="H24" s="17"/>
      <c r="I24" s="18" t="s">
        <v>37</v>
      </c>
      <c r="J24" s="18"/>
    </row>
    <row r="25" spans="1:10">
      <c r="A25" s="18" t="s">
        <v>136</v>
      </c>
      <c r="B25" s="18" t="s">
        <v>26</v>
      </c>
      <c r="C25" s="17" t="s">
        <v>38</v>
      </c>
      <c r="D25" s="17" t="s">
        <v>147</v>
      </c>
      <c r="E25" s="17">
        <f>ROUNDUP(15.66,0)</f>
        <v>16</v>
      </c>
      <c r="F25" s="18">
        <v>96</v>
      </c>
      <c r="G25" s="17"/>
      <c r="H25" s="17"/>
      <c r="I25" s="18" t="s">
        <v>39</v>
      </c>
      <c r="J25" s="18"/>
    </row>
    <row r="26" spans="1:10">
      <c r="A26" s="18" t="s">
        <v>136</v>
      </c>
      <c r="B26" s="18" t="s">
        <v>26</v>
      </c>
      <c r="C26" s="58" t="s">
        <v>40</v>
      </c>
      <c r="D26" s="57" t="s">
        <v>148</v>
      </c>
      <c r="E26" s="17">
        <v>2</v>
      </c>
      <c r="F26" s="17">
        <f>E26*6</f>
        <v>12</v>
      </c>
      <c r="G26" s="17"/>
      <c r="H26" s="17"/>
      <c r="I26" s="18" t="s">
        <v>41</v>
      </c>
      <c r="J26" s="17"/>
    </row>
    <row r="27" spans="1:10" ht="27.6">
      <c r="A27" s="18" t="s">
        <v>136</v>
      </c>
      <c r="B27" s="18" t="s">
        <v>42</v>
      </c>
      <c r="C27" s="17" t="s">
        <v>43</v>
      </c>
      <c r="D27" s="17" t="s">
        <v>149</v>
      </c>
      <c r="E27" s="17">
        <v>163</v>
      </c>
      <c r="F27" s="17">
        <f>E27*5</f>
        <v>815</v>
      </c>
      <c r="G27" s="17">
        <v>408</v>
      </c>
      <c r="H27" s="19" t="s">
        <v>288</v>
      </c>
      <c r="I27" s="17" t="s">
        <v>189</v>
      </c>
      <c r="J27" s="19" t="s">
        <v>289</v>
      </c>
    </row>
    <row r="28" spans="1:10">
      <c r="A28" s="24"/>
      <c r="B28" s="24"/>
      <c r="C28" s="24"/>
      <c r="D28" s="24"/>
      <c r="E28" s="29"/>
      <c r="F28" s="55">
        <f>SUM(F18:F27)</f>
        <v>1445</v>
      </c>
      <c r="G28" s="55">
        <f>SUM(G18:G27)</f>
        <v>408</v>
      </c>
      <c r="H28" s="12"/>
      <c r="I28" s="12"/>
      <c r="J28" s="24"/>
    </row>
    <row r="29" spans="1:10">
      <c r="A29" s="24"/>
      <c r="B29" s="24"/>
      <c r="C29" s="24"/>
      <c r="D29" s="24"/>
      <c r="E29" s="29"/>
      <c r="F29" s="29"/>
      <c r="G29" s="29"/>
      <c r="H29" s="12"/>
      <c r="I29" s="12"/>
      <c r="J29" s="24"/>
    </row>
    <row r="30" spans="1:10">
      <c r="A30" s="69" t="s">
        <v>240</v>
      </c>
      <c r="B30" s="70">
        <v>210</v>
      </c>
      <c r="C30" s="71" t="s">
        <v>267</v>
      </c>
      <c r="D30" s="71"/>
      <c r="E30" s="71">
        <v>5</v>
      </c>
      <c r="F30" s="71">
        <v>5</v>
      </c>
      <c r="G30" s="69"/>
      <c r="H30" s="71"/>
      <c r="I30" s="71"/>
      <c r="J30" s="71" t="s">
        <v>268</v>
      </c>
    </row>
    <row r="31" spans="1:10">
      <c r="A31" s="69" t="s">
        <v>240</v>
      </c>
      <c r="B31" s="72">
        <v>104105106</v>
      </c>
      <c r="C31" s="71" t="s">
        <v>198</v>
      </c>
      <c r="D31" s="71" t="s">
        <v>255</v>
      </c>
      <c r="E31" s="71">
        <v>15</v>
      </c>
      <c r="F31" s="71">
        <v>15</v>
      </c>
      <c r="G31" s="69"/>
      <c r="H31" s="71"/>
      <c r="I31" s="73" t="s">
        <v>223</v>
      </c>
      <c r="J31" s="71" t="s">
        <v>269</v>
      </c>
    </row>
    <row r="32" spans="1:10">
      <c r="A32" s="69" t="s">
        <v>240</v>
      </c>
      <c r="B32" s="71">
        <v>109</v>
      </c>
      <c r="C32" s="71" t="s">
        <v>201</v>
      </c>
      <c r="D32" s="71" t="s">
        <v>218</v>
      </c>
      <c r="E32" s="71">
        <v>25</v>
      </c>
      <c r="F32" s="71">
        <v>25</v>
      </c>
      <c r="G32" s="74">
        <v>50</v>
      </c>
      <c r="H32" s="71" t="s">
        <v>204</v>
      </c>
      <c r="I32" s="71" t="s">
        <v>219</v>
      </c>
      <c r="J32" s="71" t="s">
        <v>270</v>
      </c>
    </row>
    <row r="33" spans="1:10">
      <c r="A33" s="69" t="s">
        <v>240</v>
      </c>
      <c r="B33" s="75">
        <v>101204</v>
      </c>
      <c r="C33" s="71" t="s">
        <v>214</v>
      </c>
      <c r="D33" s="71" t="s">
        <v>215</v>
      </c>
      <c r="E33" s="71">
        <v>50</v>
      </c>
      <c r="F33" s="71">
        <v>50</v>
      </c>
      <c r="G33" s="74">
        <v>25</v>
      </c>
      <c r="H33" s="71" t="s">
        <v>203</v>
      </c>
      <c r="I33" s="73" t="s">
        <v>216</v>
      </c>
      <c r="J33" s="71" t="s">
        <v>271</v>
      </c>
    </row>
    <row r="34" spans="1:10">
      <c r="A34" s="69" t="s">
        <v>240</v>
      </c>
      <c r="B34" s="70">
        <v>208</v>
      </c>
      <c r="C34" s="71" t="s">
        <v>198</v>
      </c>
      <c r="D34" s="71" t="s">
        <v>255</v>
      </c>
      <c r="E34" s="71">
        <v>10</v>
      </c>
      <c r="F34" s="71">
        <v>10</v>
      </c>
      <c r="G34" s="69"/>
      <c r="H34" s="71"/>
      <c r="I34" s="71" t="s">
        <v>229</v>
      </c>
      <c r="J34" s="71" t="s">
        <v>272</v>
      </c>
    </row>
    <row r="35" spans="1:10">
      <c r="A35" s="69" t="s">
        <v>240</v>
      </c>
      <c r="B35" s="70">
        <v>206</v>
      </c>
      <c r="C35" s="71" t="s">
        <v>201</v>
      </c>
      <c r="D35" s="71" t="s">
        <v>218</v>
      </c>
      <c r="E35" s="71">
        <v>10</v>
      </c>
      <c r="F35" s="71">
        <v>10</v>
      </c>
      <c r="G35" s="69"/>
      <c r="H35" s="71"/>
      <c r="I35" s="71" t="s">
        <v>219</v>
      </c>
      <c r="J35" s="71" t="s">
        <v>273</v>
      </c>
    </row>
    <row r="36" spans="1:10">
      <c r="A36" s="69" t="s">
        <v>240</v>
      </c>
      <c r="B36" s="70">
        <v>206</v>
      </c>
      <c r="C36" s="71" t="s">
        <v>201</v>
      </c>
      <c r="D36" s="71" t="s">
        <v>218</v>
      </c>
      <c r="E36" s="71">
        <v>10</v>
      </c>
      <c r="F36" s="71">
        <v>10</v>
      </c>
      <c r="G36" s="69"/>
      <c r="H36" s="71"/>
      <c r="I36" s="71" t="s">
        <v>219</v>
      </c>
      <c r="J36" s="71" t="s">
        <v>270</v>
      </c>
    </row>
    <row r="37" spans="1:10">
      <c r="A37" s="69" t="s">
        <v>240</v>
      </c>
      <c r="B37" s="71">
        <v>109</v>
      </c>
      <c r="C37" s="71" t="s">
        <v>202</v>
      </c>
      <c r="D37" s="71" t="s">
        <v>220</v>
      </c>
      <c r="E37" s="71">
        <v>25</v>
      </c>
      <c r="F37" s="71">
        <v>25</v>
      </c>
      <c r="G37" s="74">
        <v>50</v>
      </c>
      <c r="H37" s="71" t="s">
        <v>197</v>
      </c>
      <c r="I37" s="71" t="s">
        <v>228</v>
      </c>
      <c r="J37" s="71" t="s">
        <v>274</v>
      </c>
    </row>
    <row r="38" spans="1:10">
      <c r="A38" s="69" t="s">
        <v>240</v>
      </c>
      <c r="B38" s="70">
        <v>107</v>
      </c>
      <c r="C38" s="71" t="s">
        <v>198</v>
      </c>
      <c r="D38" s="71" t="s">
        <v>255</v>
      </c>
      <c r="E38" s="71">
        <v>30</v>
      </c>
      <c r="F38" s="71">
        <v>30</v>
      </c>
      <c r="G38" s="74">
        <v>15</v>
      </c>
      <c r="H38" s="71" t="s">
        <v>199</v>
      </c>
      <c r="I38" s="73" t="s">
        <v>223</v>
      </c>
      <c r="J38" s="71" t="s">
        <v>275</v>
      </c>
    </row>
    <row r="39" spans="1:10">
      <c r="A39" s="69" t="s">
        <v>240</v>
      </c>
      <c r="B39" s="70">
        <v>109</v>
      </c>
      <c r="C39" s="71" t="s">
        <v>14</v>
      </c>
      <c r="D39" s="71" t="s">
        <v>225</v>
      </c>
      <c r="E39" s="71">
        <v>10</v>
      </c>
      <c r="F39" s="71">
        <v>10</v>
      </c>
      <c r="G39" s="69"/>
      <c r="H39" s="71"/>
      <c r="I39" s="71" t="s">
        <v>226</v>
      </c>
      <c r="J39" s="71" t="s">
        <v>276</v>
      </c>
    </row>
    <row r="40" spans="1:10">
      <c r="A40" s="69" t="s">
        <v>240</v>
      </c>
      <c r="B40" s="71">
        <v>210</v>
      </c>
      <c r="C40" s="71" t="s">
        <v>198</v>
      </c>
      <c r="D40" s="71" t="s">
        <v>255</v>
      </c>
      <c r="E40" s="71">
        <v>10</v>
      </c>
      <c r="F40" s="71">
        <v>10</v>
      </c>
      <c r="G40" s="69"/>
      <c r="H40" s="71"/>
      <c r="I40" s="71" t="s">
        <v>223</v>
      </c>
      <c r="J40" s="71" t="s">
        <v>277</v>
      </c>
    </row>
    <row r="41" spans="1:10">
      <c r="A41" s="69" t="s">
        <v>240</v>
      </c>
      <c r="B41" s="70">
        <v>104</v>
      </c>
      <c r="C41" s="71" t="s">
        <v>198</v>
      </c>
      <c r="D41" s="71" t="s">
        <v>255</v>
      </c>
      <c r="E41" s="71">
        <v>10</v>
      </c>
      <c r="F41" s="71">
        <v>10</v>
      </c>
      <c r="G41" s="69"/>
      <c r="H41" s="71"/>
      <c r="I41" s="71" t="s">
        <v>223</v>
      </c>
      <c r="J41" s="71" t="s">
        <v>278</v>
      </c>
    </row>
    <row r="42" spans="1:10">
      <c r="A42" s="69" t="s">
        <v>240</v>
      </c>
      <c r="B42" s="70">
        <v>109</v>
      </c>
      <c r="C42" s="71" t="s">
        <v>201</v>
      </c>
      <c r="D42" s="71" t="s">
        <v>218</v>
      </c>
      <c r="E42" s="71">
        <v>25</v>
      </c>
      <c r="F42" s="71">
        <v>25</v>
      </c>
      <c r="G42" s="74">
        <v>50</v>
      </c>
      <c r="H42" s="71" t="s">
        <v>197</v>
      </c>
      <c r="I42" s="73" t="s">
        <v>219</v>
      </c>
      <c r="J42" s="71" t="s">
        <v>279</v>
      </c>
    </row>
    <row r="43" spans="1:10">
      <c r="A43" s="69" t="s">
        <v>240</v>
      </c>
      <c r="B43" s="71">
        <v>204</v>
      </c>
      <c r="C43" s="71" t="s">
        <v>214</v>
      </c>
      <c r="D43" s="71" t="s">
        <v>215</v>
      </c>
      <c r="E43" s="71">
        <v>50</v>
      </c>
      <c r="F43" s="71">
        <v>50</v>
      </c>
      <c r="G43" s="74">
        <v>25</v>
      </c>
      <c r="H43" s="71" t="s">
        <v>203</v>
      </c>
      <c r="I43" s="71" t="s">
        <v>216</v>
      </c>
      <c r="J43" s="71" t="s">
        <v>280</v>
      </c>
    </row>
    <row r="44" spans="1:10">
      <c r="A44" s="69" t="s">
        <v>240</v>
      </c>
      <c r="B44" s="70">
        <v>109</v>
      </c>
      <c r="C44" s="71" t="s">
        <v>198</v>
      </c>
      <c r="D44" s="71" t="s">
        <v>255</v>
      </c>
      <c r="E44" s="71">
        <v>25</v>
      </c>
      <c r="F44" s="71">
        <v>25</v>
      </c>
      <c r="G44" s="69">
        <v>50</v>
      </c>
      <c r="H44" s="71" t="s">
        <v>197</v>
      </c>
      <c r="I44" s="71" t="s">
        <v>223</v>
      </c>
      <c r="J44" s="71" t="s">
        <v>281</v>
      </c>
    </row>
    <row r="45" spans="1:10">
      <c r="A45" s="69" t="s">
        <v>240</v>
      </c>
      <c r="B45" s="71">
        <v>206</v>
      </c>
      <c r="C45" s="71" t="s">
        <v>201</v>
      </c>
      <c r="D45" s="71" t="s">
        <v>218</v>
      </c>
      <c r="E45" s="71">
        <v>10</v>
      </c>
      <c r="F45" s="71">
        <v>10</v>
      </c>
      <c r="G45" s="69"/>
      <c r="H45" s="71"/>
      <c r="I45" s="71" t="s">
        <v>219</v>
      </c>
      <c r="J45" s="71" t="s">
        <v>282</v>
      </c>
    </row>
    <row r="46" spans="1:10">
      <c r="A46" s="69" t="s">
        <v>240</v>
      </c>
      <c r="B46" s="70">
        <v>206</v>
      </c>
      <c r="C46" s="71" t="s">
        <v>201</v>
      </c>
      <c r="D46" s="71" t="s">
        <v>218</v>
      </c>
      <c r="E46" s="71">
        <v>10</v>
      </c>
      <c r="F46" s="71">
        <v>10</v>
      </c>
      <c r="G46" s="69"/>
      <c r="H46" s="71"/>
      <c r="I46" s="71" t="s">
        <v>219</v>
      </c>
      <c r="J46" s="71" t="s">
        <v>283</v>
      </c>
    </row>
    <row r="47" spans="1:10">
      <c r="A47" s="69" t="s">
        <v>240</v>
      </c>
      <c r="B47" s="71">
        <v>206</v>
      </c>
      <c r="C47" s="71" t="s">
        <v>201</v>
      </c>
      <c r="D47" s="71" t="s">
        <v>218</v>
      </c>
      <c r="E47" s="71">
        <v>10</v>
      </c>
      <c r="F47" s="71">
        <v>10</v>
      </c>
      <c r="G47" s="69"/>
      <c r="H47" s="76"/>
      <c r="I47" s="71" t="s">
        <v>219</v>
      </c>
      <c r="J47" s="71" t="s">
        <v>284</v>
      </c>
    </row>
    <row r="48" spans="1:10">
      <c r="A48" s="69" t="s">
        <v>240</v>
      </c>
      <c r="B48" s="71">
        <v>109</v>
      </c>
      <c r="C48" s="71" t="s">
        <v>14</v>
      </c>
      <c r="D48" s="71" t="s">
        <v>225</v>
      </c>
      <c r="E48" s="71">
        <v>10</v>
      </c>
      <c r="F48" s="71">
        <v>10</v>
      </c>
      <c r="G48" s="69"/>
      <c r="H48" s="76"/>
      <c r="I48" s="71" t="s">
        <v>226</v>
      </c>
      <c r="J48" s="71" t="s">
        <v>285</v>
      </c>
    </row>
    <row r="49" spans="1:11">
      <c r="A49" s="69" t="s">
        <v>240</v>
      </c>
      <c r="B49" s="71">
        <v>206</v>
      </c>
      <c r="C49" s="71" t="s">
        <v>201</v>
      </c>
      <c r="D49" s="71" t="s">
        <v>218</v>
      </c>
      <c r="E49" s="71">
        <v>10</v>
      </c>
      <c r="F49" s="71">
        <v>10</v>
      </c>
      <c r="G49" s="69"/>
      <c r="H49" s="76"/>
      <c r="I49" s="71" t="s">
        <v>219</v>
      </c>
      <c r="J49" s="71" t="s">
        <v>286</v>
      </c>
    </row>
    <row r="50" spans="1:11">
      <c r="A50" s="69" t="s">
        <v>240</v>
      </c>
      <c r="B50" s="77" t="s">
        <v>205</v>
      </c>
      <c r="C50" s="77" t="s">
        <v>200</v>
      </c>
      <c r="D50" s="77" t="s">
        <v>206</v>
      </c>
      <c r="E50" s="77">
        <v>3</v>
      </c>
      <c r="F50" s="77">
        <v>18</v>
      </c>
      <c r="G50" s="77"/>
      <c r="H50" s="77"/>
      <c r="I50" s="77" t="s">
        <v>207</v>
      </c>
      <c r="J50" s="77" t="s">
        <v>208</v>
      </c>
    </row>
    <row r="51" spans="1:11">
      <c r="A51" s="69" t="s">
        <v>240</v>
      </c>
      <c r="B51" s="77" t="s">
        <v>205</v>
      </c>
      <c r="C51" s="77" t="s">
        <v>16</v>
      </c>
      <c r="D51" s="77" t="s">
        <v>209</v>
      </c>
      <c r="E51" s="77">
        <v>1.5</v>
      </c>
      <c r="F51" s="77">
        <v>9</v>
      </c>
      <c r="G51" s="77"/>
      <c r="H51" s="77"/>
      <c r="I51" s="77" t="s">
        <v>210</v>
      </c>
      <c r="J51" s="77" t="s">
        <v>208</v>
      </c>
    </row>
    <row r="52" spans="1:11">
      <c r="A52" s="69" t="s">
        <v>240</v>
      </c>
      <c r="B52" s="77" t="s">
        <v>205</v>
      </c>
      <c r="C52" s="77" t="s">
        <v>211</v>
      </c>
      <c r="D52" s="77" t="s">
        <v>212</v>
      </c>
      <c r="E52" s="77">
        <v>4.5</v>
      </c>
      <c r="F52" s="77">
        <v>27</v>
      </c>
      <c r="G52" s="77"/>
      <c r="H52" s="77"/>
      <c r="I52" s="77" t="s">
        <v>213</v>
      </c>
      <c r="J52" s="77" t="s">
        <v>208</v>
      </c>
    </row>
    <row r="53" spans="1:11">
      <c r="A53" s="69" t="s">
        <v>240</v>
      </c>
      <c r="B53" s="77" t="s">
        <v>205</v>
      </c>
      <c r="C53" s="77" t="s">
        <v>214</v>
      </c>
      <c r="D53" s="77" t="s">
        <v>215</v>
      </c>
      <c r="E53" s="77">
        <v>4.5</v>
      </c>
      <c r="F53" s="77">
        <v>27</v>
      </c>
      <c r="G53" s="77"/>
      <c r="H53" s="77"/>
      <c r="I53" s="77" t="s">
        <v>216</v>
      </c>
      <c r="J53" s="77" t="s">
        <v>208</v>
      </c>
    </row>
    <row r="54" spans="1:11">
      <c r="A54" s="69" t="s">
        <v>240</v>
      </c>
      <c r="B54" s="77" t="s">
        <v>205</v>
      </c>
      <c r="C54" s="77" t="s">
        <v>217</v>
      </c>
      <c r="D54" s="77"/>
      <c r="E54" s="77">
        <v>3</v>
      </c>
      <c r="F54" s="77">
        <v>18</v>
      </c>
      <c r="G54" s="77"/>
      <c r="H54" s="77"/>
      <c r="I54" s="77"/>
      <c r="J54" s="77" t="s">
        <v>208</v>
      </c>
    </row>
    <row r="55" spans="1:11">
      <c r="A55" s="69" t="s">
        <v>240</v>
      </c>
      <c r="B55" s="77" t="s">
        <v>205</v>
      </c>
      <c r="C55" s="77" t="s">
        <v>201</v>
      </c>
      <c r="D55" s="77" t="s">
        <v>218</v>
      </c>
      <c r="E55" s="77">
        <v>1.5</v>
      </c>
      <c r="F55" s="77">
        <v>9</v>
      </c>
      <c r="G55" s="77"/>
      <c r="H55" s="77"/>
      <c r="I55" s="77" t="s">
        <v>219</v>
      </c>
      <c r="J55" s="77" t="s">
        <v>208</v>
      </c>
    </row>
    <row r="56" spans="1:11">
      <c r="A56" s="69" t="s">
        <v>240</v>
      </c>
      <c r="B56" s="77" t="s">
        <v>205</v>
      </c>
      <c r="C56" s="77" t="s">
        <v>44</v>
      </c>
      <c r="D56" s="77" t="s">
        <v>220</v>
      </c>
      <c r="E56" s="77">
        <v>11</v>
      </c>
      <c r="F56" s="77">
        <v>66</v>
      </c>
      <c r="G56" s="77"/>
      <c r="H56" s="77"/>
      <c r="I56" s="77" t="s">
        <v>221</v>
      </c>
      <c r="J56" s="77" t="s">
        <v>208</v>
      </c>
    </row>
    <row r="57" spans="1:11">
      <c r="A57" s="69" t="s">
        <v>240</v>
      </c>
      <c r="B57" s="77" t="s">
        <v>205</v>
      </c>
      <c r="C57" s="77" t="s">
        <v>198</v>
      </c>
      <c r="D57" s="77" t="s">
        <v>222</v>
      </c>
      <c r="E57" s="77">
        <v>8</v>
      </c>
      <c r="F57" s="77">
        <v>48</v>
      </c>
      <c r="G57" s="77"/>
      <c r="H57" s="77"/>
      <c r="I57" s="77" t="s">
        <v>223</v>
      </c>
      <c r="J57" s="77" t="s">
        <v>208</v>
      </c>
    </row>
    <row r="58" spans="1:11">
      <c r="A58" s="69" t="s">
        <v>240</v>
      </c>
      <c r="B58" s="77" t="s">
        <v>224</v>
      </c>
      <c r="C58" s="77" t="s">
        <v>14</v>
      </c>
      <c r="D58" s="77" t="s">
        <v>225</v>
      </c>
      <c r="E58" s="77">
        <v>4.5</v>
      </c>
      <c r="F58" s="77">
        <v>27</v>
      </c>
      <c r="G58" s="77"/>
      <c r="H58" s="77"/>
      <c r="I58" s="77" t="s">
        <v>226</v>
      </c>
      <c r="J58" s="77" t="s">
        <v>208</v>
      </c>
    </row>
    <row r="59" spans="1:11">
      <c r="A59" s="69" t="s">
        <v>240</v>
      </c>
      <c r="B59" s="77">
        <v>109</v>
      </c>
      <c r="C59" s="77" t="s">
        <v>15</v>
      </c>
      <c r="D59" s="77"/>
      <c r="E59" s="77">
        <v>3</v>
      </c>
      <c r="F59" s="77">
        <v>18</v>
      </c>
      <c r="G59" s="77"/>
      <c r="H59" s="77"/>
      <c r="I59" s="77"/>
      <c r="J59" s="77" t="s">
        <v>208</v>
      </c>
    </row>
    <row r="60" spans="1:11">
      <c r="A60" s="69" t="s">
        <v>240</v>
      </c>
      <c r="B60" s="78">
        <v>205</v>
      </c>
      <c r="C60" s="78" t="s">
        <v>198</v>
      </c>
      <c r="D60" s="78" t="s">
        <v>222</v>
      </c>
      <c r="E60" s="78">
        <v>18</v>
      </c>
      <c r="F60" s="78">
        <f t="shared" ref="F60:F61" si="1">E60*6</f>
        <v>108</v>
      </c>
      <c r="G60" s="78"/>
      <c r="H60" s="78"/>
      <c r="I60" s="78" t="s">
        <v>223</v>
      </c>
      <c r="J60" s="78" t="s">
        <v>227</v>
      </c>
    </row>
    <row r="61" spans="1:11">
      <c r="A61" s="69" t="s">
        <v>240</v>
      </c>
      <c r="B61" s="78">
        <v>205</v>
      </c>
      <c r="C61" s="78" t="s">
        <v>211</v>
      </c>
      <c r="D61" s="78" t="s">
        <v>212</v>
      </c>
      <c r="E61" s="78">
        <v>18</v>
      </c>
      <c r="F61" s="78">
        <f t="shared" si="1"/>
        <v>108</v>
      </c>
      <c r="G61" s="78"/>
      <c r="H61" s="78"/>
      <c r="I61" s="78" t="s">
        <v>213</v>
      </c>
      <c r="J61" s="78" t="s">
        <v>227</v>
      </c>
    </row>
    <row r="62" spans="1:11">
      <c r="A62" s="14"/>
      <c r="B62" s="17"/>
      <c r="C62" s="17"/>
      <c r="D62" s="17"/>
      <c r="F62" s="55">
        <f>SUM(F30:F61)</f>
        <v>843</v>
      </c>
      <c r="G62" s="55">
        <f>SUM(G30:G61)</f>
        <v>265</v>
      </c>
      <c r="H62" s="17"/>
      <c r="I62" s="17"/>
      <c r="J62" s="17"/>
      <c r="K62" s="16"/>
    </row>
    <row r="63" spans="1:11">
      <c r="A63" s="14"/>
      <c r="B63" s="17"/>
      <c r="C63" s="17"/>
      <c r="D63" s="17"/>
      <c r="H63" s="17"/>
      <c r="I63" s="17"/>
      <c r="J63" s="17"/>
      <c r="K63" s="16"/>
    </row>
    <row r="64" spans="1:11">
      <c r="K64" s="16"/>
    </row>
    <row r="65" spans="1:11">
      <c r="A65" s="48" t="s">
        <v>45</v>
      </c>
      <c r="B65" s="44" t="s">
        <v>46</v>
      </c>
      <c r="C65" s="44" t="s">
        <v>47</v>
      </c>
      <c r="D65" s="42"/>
      <c r="E65" s="43">
        <v>12</v>
      </c>
      <c r="F65" s="43">
        <f>E65*6</f>
        <v>72</v>
      </c>
      <c r="G65" s="43">
        <v>0</v>
      </c>
      <c r="H65" s="44" t="s">
        <v>188</v>
      </c>
      <c r="I65" s="45" t="s">
        <v>57</v>
      </c>
      <c r="J65" s="44" t="s">
        <v>57</v>
      </c>
      <c r="K65" s="16"/>
    </row>
    <row r="66" spans="1:11">
      <c r="A66" s="48" t="s">
        <v>45</v>
      </c>
      <c r="B66" s="44" t="s">
        <v>46</v>
      </c>
      <c r="C66" s="44" t="s">
        <v>48</v>
      </c>
      <c r="D66" s="44" t="s">
        <v>150</v>
      </c>
      <c r="E66" s="43">
        <v>2</v>
      </c>
      <c r="F66" s="43">
        <f t="shared" ref="F66:F72" si="2">E66*6</f>
        <v>12</v>
      </c>
      <c r="G66" s="43">
        <v>0</v>
      </c>
      <c r="H66" s="44" t="s">
        <v>188</v>
      </c>
      <c r="I66" s="45" t="s">
        <v>151</v>
      </c>
      <c r="J66" s="44" t="s">
        <v>49</v>
      </c>
      <c r="K66" s="16"/>
    </row>
    <row r="67" spans="1:11">
      <c r="A67" s="48" t="s">
        <v>45</v>
      </c>
      <c r="B67" s="44" t="s">
        <v>46</v>
      </c>
      <c r="C67" s="44" t="s">
        <v>50</v>
      </c>
      <c r="D67" s="44" t="s">
        <v>152</v>
      </c>
      <c r="E67" s="43">
        <v>2</v>
      </c>
      <c r="F67" s="43">
        <f t="shared" si="2"/>
        <v>12</v>
      </c>
      <c r="G67" s="43">
        <v>0</v>
      </c>
      <c r="H67" s="44" t="s">
        <v>188</v>
      </c>
      <c r="I67" s="45" t="s">
        <v>153</v>
      </c>
      <c r="J67" s="44" t="s">
        <v>51</v>
      </c>
      <c r="K67" s="16"/>
    </row>
    <row r="68" spans="1:11">
      <c r="A68" s="48" t="s">
        <v>45</v>
      </c>
      <c r="B68" s="44" t="s">
        <v>46</v>
      </c>
      <c r="C68" s="44" t="s">
        <v>52</v>
      </c>
      <c r="D68" s="44" t="s">
        <v>154</v>
      </c>
      <c r="E68" s="43">
        <v>4</v>
      </c>
      <c r="F68" s="43">
        <f t="shared" si="2"/>
        <v>24</v>
      </c>
      <c r="G68" s="43">
        <v>0</v>
      </c>
      <c r="H68" s="44" t="s">
        <v>188</v>
      </c>
      <c r="I68" s="45" t="s">
        <v>53</v>
      </c>
      <c r="J68" s="44" t="s">
        <v>155</v>
      </c>
      <c r="K68" s="16"/>
    </row>
    <row r="69" spans="1:11">
      <c r="A69" s="48" t="s">
        <v>45</v>
      </c>
      <c r="B69" s="44" t="s">
        <v>46</v>
      </c>
      <c r="C69" s="44" t="s">
        <v>54</v>
      </c>
      <c r="D69" s="44" t="s">
        <v>156</v>
      </c>
      <c r="E69" s="47">
        <v>4</v>
      </c>
      <c r="F69" s="43">
        <f t="shared" si="2"/>
        <v>24</v>
      </c>
      <c r="G69" s="43">
        <v>0</v>
      </c>
      <c r="H69" s="44" t="s">
        <v>188</v>
      </c>
      <c r="I69" s="45" t="s">
        <v>157</v>
      </c>
      <c r="J69" s="44" t="s">
        <v>55</v>
      </c>
      <c r="K69" s="16"/>
    </row>
    <row r="70" spans="1:11">
      <c r="A70" s="48" t="s">
        <v>45</v>
      </c>
      <c r="B70" s="44" t="s">
        <v>46</v>
      </c>
      <c r="C70" s="38" t="s">
        <v>56</v>
      </c>
      <c r="D70" s="44" t="s">
        <v>150</v>
      </c>
      <c r="E70" s="47">
        <v>4</v>
      </c>
      <c r="F70" s="43">
        <f t="shared" si="2"/>
        <v>24</v>
      </c>
      <c r="G70" s="43">
        <v>0</v>
      </c>
      <c r="H70" s="44" t="s">
        <v>188</v>
      </c>
      <c r="I70" s="38" t="s">
        <v>158</v>
      </c>
      <c r="J70" s="44" t="s">
        <v>159</v>
      </c>
      <c r="K70" s="16"/>
    </row>
    <row r="71" spans="1:11">
      <c r="A71" s="48" t="s">
        <v>45</v>
      </c>
      <c r="B71" s="44" t="s">
        <v>46</v>
      </c>
      <c r="C71" s="44" t="s">
        <v>58</v>
      </c>
      <c r="D71" s="38"/>
      <c r="E71" s="47">
        <v>10</v>
      </c>
      <c r="F71" s="43">
        <f t="shared" si="2"/>
        <v>60</v>
      </c>
      <c r="G71" s="43">
        <v>0</v>
      </c>
      <c r="H71" s="44" t="s">
        <v>188</v>
      </c>
      <c r="I71" s="38"/>
      <c r="J71" s="44" t="s">
        <v>57</v>
      </c>
      <c r="K71" s="16"/>
    </row>
    <row r="72" spans="1:11">
      <c r="A72" s="48" t="s">
        <v>45</v>
      </c>
      <c r="B72" s="44" t="s">
        <v>46</v>
      </c>
      <c r="C72" s="44" t="s">
        <v>59</v>
      </c>
      <c r="D72" s="38"/>
      <c r="E72" s="47">
        <v>2</v>
      </c>
      <c r="F72" s="43">
        <f t="shared" si="2"/>
        <v>12</v>
      </c>
      <c r="G72" s="43">
        <v>0</v>
      </c>
      <c r="H72" s="44" t="s">
        <v>188</v>
      </c>
      <c r="I72" s="38"/>
      <c r="J72" s="38"/>
      <c r="K72" s="16" t="s">
        <v>238</v>
      </c>
    </row>
    <row r="73" spans="1:11" s="23" customFormat="1">
      <c r="A73" s="1"/>
      <c r="B73" s="2"/>
      <c r="C73" s="2"/>
      <c r="D73" s="4"/>
      <c r="E73" s="31"/>
      <c r="F73" s="32">
        <f>SUM(F65:F72)</f>
        <v>240</v>
      </c>
      <c r="G73" s="32">
        <f>SUM(G65:G72)</f>
        <v>0</v>
      </c>
      <c r="H73"/>
      <c r="I73" s="2"/>
      <c r="J73"/>
      <c r="K73" s="16" t="s">
        <v>196</v>
      </c>
    </row>
    <row r="74" spans="1:11">
      <c r="K74" s="16" t="s">
        <v>239</v>
      </c>
    </row>
    <row r="75" spans="1:11">
      <c r="A75" s="40" t="s">
        <v>73</v>
      </c>
      <c r="B75" s="41" t="s">
        <v>72</v>
      </c>
      <c r="C75" s="41" t="s">
        <v>71</v>
      </c>
      <c r="D75" s="42" t="s">
        <v>183</v>
      </c>
      <c r="E75" s="43">
        <v>19</v>
      </c>
      <c r="F75" s="43">
        <v>114</v>
      </c>
      <c r="G75" s="43">
        <v>0</v>
      </c>
      <c r="H75" s="44"/>
      <c r="I75" s="45"/>
      <c r="J75" s="41"/>
      <c r="K75" s="16"/>
    </row>
    <row r="76" spans="1:11">
      <c r="A76" s="40" t="s">
        <v>73</v>
      </c>
      <c r="B76" s="41" t="s">
        <v>70</v>
      </c>
      <c r="C76" s="41" t="s">
        <v>69</v>
      </c>
      <c r="D76" s="46"/>
      <c r="E76" s="43">
        <v>19</v>
      </c>
      <c r="F76" s="43">
        <v>114</v>
      </c>
      <c r="G76" s="43">
        <v>0</v>
      </c>
      <c r="H76" s="44"/>
      <c r="I76" s="45" t="s">
        <v>68</v>
      </c>
      <c r="J76" s="41" t="s">
        <v>67</v>
      </c>
    </row>
    <row r="77" spans="1:11">
      <c r="A77" s="40" t="s">
        <v>73</v>
      </c>
      <c r="B77" s="40" t="s">
        <v>66</v>
      </c>
      <c r="C77" s="41" t="s">
        <v>65</v>
      </c>
      <c r="D77" s="46"/>
      <c r="E77" s="47">
        <v>19</v>
      </c>
      <c r="F77" s="43">
        <v>114</v>
      </c>
      <c r="G77" s="43">
        <v>0</v>
      </c>
      <c r="H77" s="48"/>
      <c r="I77" s="45" t="s">
        <v>64</v>
      </c>
      <c r="J77" s="41" t="s">
        <v>63</v>
      </c>
    </row>
    <row r="78" spans="1:11">
      <c r="A78" s="40" t="s">
        <v>73</v>
      </c>
      <c r="B78" s="40" t="s">
        <v>62</v>
      </c>
      <c r="C78" s="41" t="s">
        <v>61</v>
      </c>
      <c r="D78" s="38" t="s">
        <v>184</v>
      </c>
      <c r="E78" s="47">
        <v>20</v>
      </c>
      <c r="F78" s="49">
        <v>120</v>
      </c>
      <c r="G78" s="49">
        <v>0</v>
      </c>
      <c r="H78" s="38"/>
      <c r="I78" s="45" t="s">
        <v>60</v>
      </c>
      <c r="J78" s="46"/>
    </row>
    <row r="79" spans="1:11">
      <c r="A79" s="1"/>
      <c r="B79" s="1"/>
      <c r="C79" s="2"/>
      <c r="E79" s="31"/>
      <c r="F79" s="30">
        <f>SUM(F75:F78)</f>
        <v>462</v>
      </c>
      <c r="G79" s="30">
        <f>SUM(G75:G78)</f>
        <v>0</v>
      </c>
      <c r="I79" s="3"/>
    </row>
    <row r="80" spans="1:11">
      <c r="J80" s="15"/>
    </row>
    <row r="81" spans="1:11" ht="15">
      <c r="A81" s="59" t="s">
        <v>241</v>
      </c>
      <c r="B81" s="60" t="s">
        <v>74</v>
      </c>
      <c r="C81" s="60" t="s">
        <v>75</v>
      </c>
      <c r="D81" s="61" t="s">
        <v>173</v>
      </c>
      <c r="E81" s="62">
        <v>18</v>
      </c>
      <c r="F81" s="62">
        <f>E81*6</f>
        <v>108</v>
      </c>
      <c r="G81" s="63"/>
      <c r="H81" s="63"/>
      <c r="I81" s="64" t="s">
        <v>76</v>
      </c>
      <c r="J81" s="60" t="s">
        <v>77</v>
      </c>
    </row>
    <row r="82" spans="1:11" ht="15">
      <c r="A82" s="59" t="s">
        <v>241</v>
      </c>
      <c r="B82" s="60" t="s">
        <v>78</v>
      </c>
      <c r="C82" s="60" t="s">
        <v>79</v>
      </c>
      <c r="D82" s="61" t="s">
        <v>174</v>
      </c>
      <c r="E82" s="65">
        <v>12</v>
      </c>
      <c r="F82" s="62">
        <f t="shared" ref="F82:F90" si="3">E82*6</f>
        <v>72</v>
      </c>
      <c r="G82" s="60"/>
      <c r="H82" s="60"/>
      <c r="I82" s="64" t="s">
        <v>80</v>
      </c>
      <c r="J82" s="60" t="s">
        <v>81</v>
      </c>
    </row>
    <row r="83" spans="1:11" s="10" customFormat="1" ht="15">
      <c r="A83" s="79" t="s">
        <v>241</v>
      </c>
      <c r="B83" s="80" t="s">
        <v>82</v>
      </c>
      <c r="C83" s="80" t="s">
        <v>83</v>
      </c>
      <c r="D83" s="81" t="s">
        <v>175</v>
      </c>
      <c r="E83" s="82">
        <v>0</v>
      </c>
      <c r="F83" s="83">
        <f t="shared" si="3"/>
        <v>0</v>
      </c>
      <c r="G83" s="80"/>
      <c r="H83" s="80"/>
      <c r="I83" s="84" t="s">
        <v>84</v>
      </c>
      <c r="J83" s="80" t="s">
        <v>85</v>
      </c>
    </row>
    <row r="84" spans="1:11" ht="15">
      <c r="A84" s="59" t="s">
        <v>241</v>
      </c>
      <c r="B84" s="60" t="s">
        <v>86</v>
      </c>
      <c r="C84" s="60" t="s">
        <v>87</v>
      </c>
      <c r="D84" s="61" t="s">
        <v>176</v>
      </c>
      <c r="E84" s="66">
        <v>38</v>
      </c>
      <c r="F84" s="62">
        <f t="shared" si="3"/>
        <v>228</v>
      </c>
      <c r="G84" s="59"/>
      <c r="H84" s="59"/>
      <c r="I84" s="64" t="s">
        <v>88</v>
      </c>
      <c r="J84" s="60" t="s">
        <v>89</v>
      </c>
    </row>
    <row r="85" spans="1:11" s="10" customFormat="1" ht="15">
      <c r="A85" s="79" t="s">
        <v>241</v>
      </c>
      <c r="B85" s="80" t="s">
        <v>90</v>
      </c>
      <c r="C85" s="80" t="s">
        <v>91</v>
      </c>
      <c r="D85" s="81" t="s">
        <v>177</v>
      </c>
      <c r="E85" s="85">
        <v>0</v>
      </c>
      <c r="F85" s="83">
        <f t="shared" si="3"/>
        <v>0</v>
      </c>
      <c r="G85" s="86"/>
      <c r="H85" s="86"/>
      <c r="I85" s="84" t="s">
        <v>92</v>
      </c>
      <c r="J85" s="80" t="s">
        <v>93</v>
      </c>
      <c r="K85" s="10" t="s">
        <v>293</v>
      </c>
    </row>
    <row r="86" spans="1:11" ht="15">
      <c r="A86" s="59" t="s">
        <v>241</v>
      </c>
      <c r="B86" s="60" t="s">
        <v>94</v>
      </c>
      <c r="C86" s="60" t="s">
        <v>95</v>
      </c>
      <c r="D86" s="61" t="s">
        <v>178</v>
      </c>
      <c r="E86" s="66">
        <v>9</v>
      </c>
      <c r="F86" s="62">
        <f t="shared" si="3"/>
        <v>54</v>
      </c>
      <c r="G86" s="63"/>
      <c r="H86" s="63"/>
      <c r="I86" s="64" t="s">
        <v>96</v>
      </c>
      <c r="J86" s="60" t="s">
        <v>97</v>
      </c>
    </row>
    <row r="87" spans="1:11" ht="15">
      <c r="A87" s="59" t="s">
        <v>241</v>
      </c>
      <c r="B87" s="60" t="s">
        <v>94</v>
      </c>
      <c r="C87" s="60" t="s">
        <v>91</v>
      </c>
      <c r="D87" s="61" t="s">
        <v>177</v>
      </c>
      <c r="E87" s="66">
        <v>13</v>
      </c>
      <c r="F87" s="62">
        <f t="shared" si="3"/>
        <v>78</v>
      </c>
      <c r="G87" s="63"/>
      <c r="H87" s="63"/>
      <c r="I87" s="64" t="s">
        <v>98</v>
      </c>
      <c r="J87" s="60" t="s">
        <v>93</v>
      </c>
    </row>
    <row r="88" spans="1:11" ht="15">
      <c r="A88" s="59" t="s">
        <v>241</v>
      </c>
      <c r="B88" s="60" t="s">
        <v>94</v>
      </c>
      <c r="C88" s="60" t="s">
        <v>87</v>
      </c>
      <c r="D88" s="61" t="s">
        <v>176</v>
      </c>
      <c r="E88" s="66">
        <v>15</v>
      </c>
      <c r="F88" s="62">
        <f t="shared" si="3"/>
        <v>90</v>
      </c>
      <c r="G88" s="63"/>
      <c r="H88" s="63"/>
      <c r="I88" s="64" t="s">
        <v>99</v>
      </c>
      <c r="J88" s="60" t="s">
        <v>100</v>
      </c>
    </row>
    <row r="89" spans="1:11" ht="15">
      <c r="A89" s="59" t="s">
        <v>241</v>
      </c>
      <c r="B89" s="60" t="s">
        <v>94</v>
      </c>
      <c r="C89" s="60" t="s">
        <v>101</v>
      </c>
      <c r="D89" s="61" t="s">
        <v>179</v>
      </c>
      <c r="E89" s="66">
        <v>2</v>
      </c>
      <c r="F89" s="62">
        <f t="shared" si="3"/>
        <v>12</v>
      </c>
      <c r="G89" s="63"/>
      <c r="H89" s="63"/>
      <c r="I89" s="64" t="s">
        <v>102</v>
      </c>
      <c r="J89" s="60" t="s">
        <v>103</v>
      </c>
    </row>
    <row r="90" spans="1:11" ht="15">
      <c r="A90" s="59" t="s">
        <v>241</v>
      </c>
      <c r="B90" s="60" t="s">
        <v>104</v>
      </c>
      <c r="C90" s="60" t="s">
        <v>105</v>
      </c>
      <c r="D90" s="61" t="s">
        <v>180</v>
      </c>
      <c r="E90" s="66">
        <v>22</v>
      </c>
      <c r="F90" s="62">
        <f t="shared" si="3"/>
        <v>132</v>
      </c>
      <c r="G90" s="63"/>
      <c r="H90" s="63"/>
      <c r="I90" s="64" t="s">
        <v>106</v>
      </c>
      <c r="J90" s="60" t="s">
        <v>107</v>
      </c>
    </row>
    <row r="91" spans="1:11" ht="15">
      <c r="A91" s="33" t="s">
        <v>241</v>
      </c>
      <c r="B91" s="34" t="s">
        <v>190</v>
      </c>
      <c r="C91" s="34" t="s">
        <v>191</v>
      </c>
      <c r="D91" s="35"/>
      <c r="E91" s="36">
        <v>22</v>
      </c>
      <c r="F91" s="37">
        <v>132</v>
      </c>
      <c r="G91" s="37">
        <v>0</v>
      </c>
      <c r="H91" s="38"/>
      <c r="I91" s="39" t="s">
        <v>187</v>
      </c>
      <c r="J91" s="34"/>
    </row>
    <row r="92" spans="1:11" ht="15">
      <c r="A92" s="20"/>
      <c r="B92" s="15"/>
      <c r="C92" s="15"/>
      <c r="D92" s="21"/>
      <c r="E92" s="25"/>
      <c r="F92" s="27">
        <f>SUM(F81:F91)</f>
        <v>906</v>
      </c>
      <c r="G92" s="27">
        <f>SUM(G81:G91)</f>
        <v>0</v>
      </c>
      <c r="H92" s="16"/>
      <c r="I92" s="22"/>
      <c r="J92" s="15"/>
    </row>
    <row r="93" spans="1:11" ht="15">
      <c r="A93" s="16"/>
      <c r="B93" s="16"/>
      <c r="C93" s="16"/>
      <c r="D93" s="21"/>
      <c r="E93" s="26"/>
      <c r="F93" s="26"/>
      <c r="G93" s="26"/>
      <c r="H93" s="16"/>
      <c r="I93" s="16"/>
      <c r="J93" s="16"/>
    </row>
    <row r="94" spans="1:11" ht="15">
      <c r="A94" s="63" t="s">
        <v>256</v>
      </c>
      <c r="B94" s="63" t="s">
        <v>108</v>
      </c>
      <c r="C94" s="63" t="s">
        <v>109</v>
      </c>
      <c r="D94" s="61" t="s">
        <v>164</v>
      </c>
      <c r="E94" s="62">
        <v>12</v>
      </c>
      <c r="F94" s="62">
        <f t="shared" ref="F94:F102" si="4">E94*6</f>
        <v>72</v>
      </c>
      <c r="G94" s="63"/>
      <c r="H94" s="63"/>
      <c r="I94" s="63"/>
      <c r="J94" s="63"/>
    </row>
    <row r="95" spans="1:11" ht="15">
      <c r="A95" s="63" t="s">
        <v>256</v>
      </c>
      <c r="B95" s="63" t="s">
        <v>108</v>
      </c>
      <c r="C95" s="63" t="s">
        <v>110</v>
      </c>
      <c r="D95" s="61" t="s">
        <v>165</v>
      </c>
      <c r="E95" s="62">
        <v>11</v>
      </c>
      <c r="F95" s="62">
        <f t="shared" si="4"/>
        <v>66</v>
      </c>
      <c r="G95" s="63"/>
      <c r="H95" s="63"/>
      <c r="I95" s="63"/>
      <c r="J95" s="63"/>
    </row>
    <row r="96" spans="1:11" ht="15">
      <c r="A96" s="63" t="s">
        <v>256</v>
      </c>
      <c r="B96" s="63" t="s">
        <v>108</v>
      </c>
      <c r="C96" s="63" t="s">
        <v>111</v>
      </c>
      <c r="D96" s="61" t="s">
        <v>166</v>
      </c>
      <c r="E96" s="62">
        <v>5</v>
      </c>
      <c r="F96" s="62">
        <f t="shared" si="4"/>
        <v>30</v>
      </c>
      <c r="G96" s="63"/>
      <c r="H96" s="63"/>
      <c r="I96" s="63"/>
      <c r="J96" s="63"/>
    </row>
    <row r="97" spans="1:12" ht="15">
      <c r="A97" s="63" t="s">
        <v>256</v>
      </c>
      <c r="B97" s="63" t="s">
        <v>108</v>
      </c>
      <c r="C97" s="63" t="s">
        <v>112</v>
      </c>
      <c r="D97" s="61" t="s">
        <v>167</v>
      </c>
      <c r="E97" s="62">
        <v>6</v>
      </c>
      <c r="F97" s="62">
        <f t="shared" si="4"/>
        <v>36</v>
      </c>
      <c r="G97" s="63"/>
      <c r="H97" s="63"/>
      <c r="I97" s="63"/>
      <c r="J97" s="63" t="s">
        <v>113</v>
      </c>
    </row>
    <row r="98" spans="1:12" ht="15">
      <c r="A98" s="63" t="s">
        <v>256</v>
      </c>
      <c r="B98" s="63" t="s">
        <v>108</v>
      </c>
      <c r="C98" s="63" t="s">
        <v>114</v>
      </c>
      <c r="D98" s="61" t="s">
        <v>168</v>
      </c>
      <c r="E98" s="62">
        <v>6</v>
      </c>
      <c r="F98" s="62">
        <f t="shared" si="4"/>
        <v>36</v>
      </c>
      <c r="G98" s="63"/>
      <c r="H98" s="63"/>
      <c r="I98" s="63"/>
      <c r="J98" s="63"/>
    </row>
    <row r="99" spans="1:12" ht="15">
      <c r="A99" s="63" t="s">
        <v>256</v>
      </c>
      <c r="B99" s="63" t="s">
        <v>108</v>
      </c>
      <c r="C99" s="63" t="s">
        <v>115</v>
      </c>
      <c r="D99" s="61" t="s">
        <v>169</v>
      </c>
      <c r="E99" s="62">
        <v>6</v>
      </c>
      <c r="F99" s="62">
        <f t="shared" si="4"/>
        <v>36</v>
      </c>
      <c r="G99" s="63"/>
      <c r="H99" s="63"/>
      <c r="I99" s="63"/>
      <c r="J99" s="63"/>
    </row>
    <row r="100" spans="1:12" ht="15">
      <c r="A100" s="63" t="s">
        <v>256</v>
      </c>
      <c r="B100" s="63" t="s">
        <v>108</v>
      </c>
      <c r="C100" s="63" t="s">
        <v>116</v>
      </c>
      <c r="D100" s="61" t="s">
        <v>170</v>
      </c>
      <c r="E100" s="62">
        <v>4</v>
      </c>
      <c r="F100" s="62">
        <f t="shared" si="4"/>
        <v>24</v>
      </c>
      <c r="G100" s="63"/>
      <c r="H100" s="63"/>
      <c r="I100" s="63"/>
      <c r="J100" s="63"/>
    </row>
    <row r="101" spans="1:12" ht="15">
      <c r="A101" s="63" t="s">
        <v>256</v>
      </c>
      <c r="B101" s="63" t="s">
        <v>108</v>
      </c>
      <c r="C101" s="63" t="s">
        <v>117</v>
      </c>
      <c r="D101" s="61" t="s">
        <v>171</v>
      </c>
      <c r="E101" s="62">
        <v>4</v>
      </c>
      <c r="F101" s="62">
        <f t="shared" si="4"/>
        <v>24</v>
      </c>
      <c r="G101" s="63"/>
      <c r="H101" s="63"/>
      <c r="I101" s="63"/>
      <c r="J101" s="63"/>
    </row>
    <row r="102" spans="1:12" ht="15">
      <c r="A102" s="63" t="s">
        <v>256</v>
      </c>
      <c r="B102" s="63" t="s">
        <v>108</v>
      </c>
      <c r="C102" s="63" t="s">
        <v>118</v>
      </c>
      <c r="D102" s="61" t="s">
        <v>172</v>
      </c>
      <c r="E102" s="62">
        <v>4</v>
      </c>
      <c r="F102" s="62">
        <f t="shared" si="4"/>
        <v>24</v>
      </c>
      <c r="G102" s="63"/>
      <c r="H102" s="63"/>
      <c r="I102" s="63"/>
      <c r="J102" s="63"/>
    </row>
    <row r="103" spans="1:12" ht="15">
      <c r="A103" s="16"/>
      <c r="B103" s="16"/>
      <c r="C103" s="16"/>
      <c r="D103" s="21"/>
      <c r="E103" s="26"/>
      <c r="F103" s="27">
        <f>SUM(F94:F102)</f>
        <v>348</v>
      </c>
      <c r="G103" s="27">
        <f>SUM(G94:G102)</f>
        <v>0</v>
      </c>
      <c r="H103" s="16"/>
      <c r="I103" s="16"/>
      <c r="J103" s="16"/>
    </row>
    <row r="104" spans="1:12" ht="15">
      <c r="A104" s="16"/>
      <c r="B104" s="16"/>
      <c r="C104" s="16"/>
      <c r="D104" s="21"/>
      <c r="E104" s="26"/>
      <c r="F104" s="26"/>
      <c r="G104" s="26"/>
      <c r="H104" s="16"/>
      <c r="I104" s="16"/>
      <c r="J104" s="16"/>
    </row>
    <row r="105" spans="1:12">
      <c r="A105" s="63" t="s">
        <v>242</v>
      </c>
      <c r="B105" s="63" t="s">
        <v>119</v>
      </c>
      <c r="C105" s="63" t="s">
        <v>120</v>
      </c>
      <c r="D105" s="63" t="s">
        <v>161</v>
      </c>
      <c r="E105" s="63">
        <v>1</v>
      </c>
      <c r="F105" s="63">
        <f>E105*6</f>
        <v>6</v>
      </c>
      <c r="G105" s="63"/>
      <c r="H105" s="63"/>
      <c r="I105" s="63" t="s">
        <v>121</v>
      </c>
      <c r="J105" s="63" t="s">
        <v>122</v>
      </c>
      <c r="K105" s="16"/>
      <c r="L105" s="16"/>
    </row>
    <row r="106" spans="1:12">
      <c r="A106" s="63" t="s">
        <v>242</v>
      </c>
      <c r="B106" s="63" t="s">
        <v>123</v>
      </c>
      <c r="C106" s="63" t="s">
        <v>124</v>
      </c>
      <c r="D106" s="63" t="s">
        <v>162</v>
      </c>
      <c r="E106" s="63">
        <v>2</v>
      </c>
      <c r="F106" s="63">
        <f t="shared" ref="F106" si="5">E106*6</f>
        <v>12</v>
      </c>
      <c r="G106" s="63"/>
      <c r="H106" s="63"/>
      <c r="I106" s="63" t="s">
        <v>125</v>
      </c>
      <c r="J106" s="63" t="s">
        <v>126</v>
      </c>
      <c r="K106" s="16"/>
      <c r="L106" s="16"/>
    </row>
    <row r="107" spans="1:12">
      <c r="A107" s="63" t="s">
        <v>242</v>
      </c>
      <c r="B107" s="63" t="s">
        <v>237</v>
      </c>
      <c r="C107" s="63" t="s">
        <v>124</v>
      </c>
      <c r="D107" s="63" t="s">
        <v>162</v>
      </c>
      <c r="E107" s="63">
        <v>22</v>
      </c>
      <c r="F107" s="63">
        <f>E107*6</f>
        <v>132</v>
      </c>
      <c r="G107" s="63"/>
      <c r="H107" s="63"/>
      <c r="I107" s="63" t="s">
        <v>130</v>
      </c>
      <c r="J107" s="63" t="s">
        <v>131</v>
      </c>
      <c r="K107" s="16"/>
      <c r="L107" s="67"/>
    </row>
    <row r="108" spans="1:12">
      <c r="A108" s="63" t="s">
        <v>242</v>
      </c>
      <c r="B108" s="63" t="s">
        <v>257</v>
      </c>
      <c r="C108" s="63" t="s">
        <v>127</v>
      </c>
      <c r="D108" s="63" t="s">
        <v>163</v>
      </c>
      <c r="E108" s="63">
        <v>1</v>
      </c>
      <c r="F108" s="63">
        <f>E108*6</f>
        <v>6</v>
      </c>
      <c r="G108" s="63"/>
      <c r="H108" s="63"/>
      <c r="I108" s="63" t="s">
        <v>128</v>
      </c>
      <c r="J108" s="63" t="s">
        <v>129</v>
      </c>
      <c r="K108" s="16"/>
      <c r="L108" s="67"/>
    </row>
    <row r="109" spans="1:12">
      <c r="A109" s="63" t="s">
        <v>242</v>
      </c>
      <c r="B109" s="63" t="s">
        <v>290</v>
      </c>
      <c r="C109" s="63" t="s">
        <v>124</v>
      </c>
      <c r="D109" s="63" t="s">
        <v>162</v>
      </c>
      <c r="E109" s="63">
        <v>2</v>
      </c>
      <c r="F109" s="63">
        <f t="shared" ref="F109" si="6">E109*6</f>
        <v>12</v>
      </c>
      <c r="G109" s="63"/>
      <c r="H109" s="63"/>
      <c r="I109" s="64" t="s">
        <v>291</v>
      </c>
      <c r="J109" s="63" t="s">
        <v>292</v>
      </c>
      <c r="K109" s="16"/>
      <c r="L109" s="67"/>
    </row>
    <row r="110" spans="1:12">
      <c r="F110" s="30">
        <f>SUM(F105:F109)</f>
        <v>168</v>
      </c>
      <c r="G110" s="30">
        <f>SUM(G105:G109)</f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abSelected="1" workbookViewId="0">
      <selection activeCell="F18" sqref="F18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6" customWidth="1"/>
  </cols>
  <sheetData>
    <row r="1" spans="1:6">
      <c r="A1" s="12" t="s">
        <v>0</v>
      </c>
      <c r="B1" s="12" t="s">
        <v>143</v>
      </c>
      <c r="C1" s="12" t="s">
        <v>133</v>
      </c>
      <c r="D1" s="12" t="s">
        <v>132</v>
      </c>
      <c r="E1" s="13" t="s">
        <v>4</v>
      </c>
      <c r="F1" s="13" t="s">
        <v>186</v>
      </c>
    </row>
    <row r="2" spans="1:6">
      <c r="A2" s="5" t="s">
        <v>134</v>
      </c>
      <c r="B2" s="5">
        <v>1319</v>
      </c>
      <c r="C2" s="5">
        <f>B2*6</f>
        <v>7914</v>
      </c>
      <c r="D2" s="11">
        <v>1064</v>
      </c>
      <c r="E2" s="10">
        <v>1795</v>
      </c>
      <c r="F2" s="7">
        <f>D2/C2</f>
        <v>0.13444528683345969</v>
      </c>
    </row>
    <row r="3" spans="1:6">
      <c r="A3" s="5" t="s">
        <v>136</v>
      </c>
      <c r="B3" s="5">
        <f>1673-22</f>
        <v>1651</v>
      </c>
      <c r="C3" s="5">
        <f t="shared" ref="C3:C12" si="0">B3*6</f>
        <v>9906</v>
      </c>
      <c r="D3" s="11">
        <v>1445</v>
      </c>
      <c r="E3" s="10">
        <v>408</v>
      </c>
      <c r="F3" s="7">
        <f t="shared" ref="F3:F12" si="1">D3/C3</f>
        <v>0.1458711891782758</v>
      </c>
    </row>
    <row r="4" spans="1:6">
      <c r="A4" s="5" t="s">
        <v>135</v>
      </c>
      <c r="B4" s="5">
        <v>885</v>
      </c>
      <c r="C4" s="5">
        <f>B4*6</f>
        <v>5310</v>
      </c>
      <c r="D4" s="11">
        <v>843</v>
      </c>
      <c r="E4" s="10">
        <v>265</v>
      </c>
      <c r="F4" s="7">
        <f>D4/C4</f>
        <v>0.15875706214689267</v>
      </c>
    </row>
    <row r="6" spans="1:6">
      <c r="A6" s="5" t="s">
        <v>138</v>
      </c>
      <c r="B6" s="5">
        <v>172</v>
      </c>
      <c r="C6" s="5">
        <f t="shared" si="0"/>
        <v>1032</v>
      </c>
      <c r="D6" s="11">
        <v>240</v>
      </c>
      <c r="E6" s="10">
        <v>0</v>
      </c>
      <c r="F6" s="7">
        <f t="shared" si="1"/>
        <v>0.23255813953488372</v>
      </c>
    </row>
    <row r="7" spans="1:6">
      <c r="A7" s="5" t="s">
        <v>137</v>
      </c>
      <c r="B7" s="5">
        <v>701</v>
      </c>
      <c r="C7" s="5">
        <f>B7*6</f>
        <v>4206</v>
      </c>
      <c r="D7" s="11">
        <v>462</v>
      </c>
      <c r="E7" s="10">
        <v>0</v>
      </c>
      <c r="F7" s="7">
        <f>D7/C7</f>
        <v>0.10984308131241084</v>
      </c>
    </row>
    <row r="8" spans="1:6">
      <c r="A8" s="5" t="s">
        <v>139</v>
      </c>
      <c r="B8" s="5">
        <v>77</v>
      </c>
      <c r="C8" s="5">
        <f t="shared" si="0"/>
        <v>462</v>
      </c>
      <c r="D8" s="11">
        <v>0</v>
      </c>
      <c r="E8" s="10">
        <v>0</v>
      </c>
      <c r="F8" s="7">
        <f t="shared" si="1"/>
        <v>0</v>
      </c>
    </row>
    <row r="9" spans="1:6">
      <c r="A9" s="5"/>
      <c r="B9" s="5"/>
      <c r="C9" s="5"/>
      <c r="D9" s="11"/>
      <c r="E9" s="10"/>
      <c r="F9" s="7"/>
    </row>
    <row r="10" spans="1:6">
      <c r="A10" s="5" t="s">
        <v>140</v>
      </c>
      <c r="B10" s="5">
        <f>435+22</f>
        <v>457</v>
      </c>
      <c r="C10" s="5">
        <f t="shared" si="0"/>
        <v>2742</v>
      </c>
      <c r="D10" s="11">
        <v>906</v>
      </c>
      <c r="E10" s="10">
        <v>0</v>
      </c>
      <c r="F10" s="7">
        <f t="shared" si="1"/>
        <v>0.33041575492341357</v>
      </c>
    </row>
    <row r="11" spans="1:6">
      <c r="A11" s="5" t="s">
        <v>141</v>
      </c>
      <c r="B11" s="5">
        <v>365</v>
      </c>
      <c r="C11" s="5">
        <f t="shared" si="0"/>
        <v>2190</v>
      </c>
      <c r="D11" s="11">
        <v>348</v>
      </c>
      <c r="E11" s="10">
        <v>0</v>
      </c>
      <c r="F11" s="7">
        <f t="shared" si="1"/>
        <v>0.15890410958904111</v>
      </c>
    </row>
    <row r="12" spans="1:6">
      <c r="A12" s="5" t="s">
        <v>142</v>
      </c>
      <c r="B12" s="5">
        <v>297</v>
      </c>
      <c r="C12" s="5">
        <f t="shared" si="0"/>
        <v>1782</v>
      </c>
      <c r="D12" s="11">
        <v>168</v>
      </c>
      <c r="E12" s="10">
        <v>0</v>
      </c>
      <c r="F12" s="7">
        <f t="shared" si="1"/>
        <v>9.4276094276094277E-2</v>
      </c>
    </row>
    <row r="13" spans="1:6">
      <c r="C13" s="8">
        <f>SUM(C2:C12)</f>
        <v>35544</v>
      </c>
      <c r="D13" s="9">
        <f>SUM(D2:D12)</f>
        <v>5476</v>
      </c>
      <c r="E13" s="9">
        <f>SUM(E2:E12)</f>
        <v>2468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2024-12-31T09:57:31Z</dcterms:modified>
</cp:coreProperties>
</file>